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Liorm\Desktop\משרד המדע\שירותי הפעלה קהילה מדענים\"/>
    </mc:Choice>
  </mc:AlternateContent>
  <bookViews>
    <workbookView xWindow="0" yWindow="0" windowWidth="20496" windowHeight="7572" tabRatio="577"/>
  </bookViews>
  <sheets>
    <sheet name="תנאי-סף" sheetId="1" r:id="rId1"/>
    <sheet name="ציון איכות" sheetId="15" r:id="rId2"/>
    <sheet name="תכנית עבודה" sheetId="13" r:id="rId3"/>
    <sheet name="ציוני ריאיון" sheetId="12" r:id="rId4"/>
    <sheet name="ציון מחיר " sheetId="6" r:id="rId5"/>
    <sheet name="סיכום" sheetId="16" r:id="rId6"/>
  </sheets>
  <externalReferences>
    <externalReference r:id="rId7"/>
  </externalReferences>
  <definedNames>
    <definedName name="_Ref173487267" localSheetId="0">'תנאי-סף'!$D$52</definedName>
    <definedName name="_Ref179538436" localSheetId="0">'תנאי-סף'!$D$54</definedName>
    <definedName name="_Ref263083897" localSheetId="0">'תנאי-סף'!$D$10</definedName>
    <definedName name="_Ref274737718" localSheetId="0">'תנאי-סף'!$D$12</definedName>
    <definedName name="_Ref274737979" localSheetId="0">'תנאי-סף'!#REF!</definedName>
    <definedName name="_Ref296892065" localSheetId="0">'תנאי-סף'!$D$14</definedName>
    <definedName name="_Ref297537484" localSheetId="0">'תנאי-סף'!#REF!</definedName>
    <definedName name="_Ref297537502" localSheetId="0">'תנאי-סף'!#REF!</definedName>
    <definedName name="_Ref299015948" localSheetId="0">'תנאי-סף'!#REF!</definedName>
    <definedName name="_Ref299441922" localSheetId="0">'תנאי-סף'!$D$23</definedName>
    <definedName name="_Ref299445146" localSheetId="0">'תנאי-סף'!#REF!</definedName>
    <definedName name="_Ref299615356" localSheetId="0">'תנאי-סף'!#REF!</definedName>
    <definedName name="_Ref299617500" localSheetId="0">'תנאי-סף'!#REF!</definedName>
    <definedName name="_Ref304923103" localSheetId="0">'תנאי-סף'!$D$12</definedName>
    <definedName name="_Ref304980088" localSheetId="0">'תנאי-סף'!$D$51</definedName>
    <definedName name="_Ref306772740" localSheetId="0">'תנאי-סף'!#REF!</definedName>
    <definedName name="_Ref316295880" localSheetId="0">'תנאי-סף'!$D$40</definedName>
    <definedName name="_Ref316372399" localSheetId="0">'תנאי-סף'!$D$23</definedName>
    <definedName name="_Ref329872137" localSheetId="0">'תנאי-סף'!#REF!</definedName>
    <definedName name="_Ref347148869" localSheetId="0">'תנאי-סף'!#REF!</definedName>
    <definedName name="_Ref386472705" localSheetId="0">'תנאי-סף'!$D$47</definedName>
    <definedName name="_Ref387346900" localSheetId="0">'תנאי-סף'!#REF!</definedName>
    <definedName name="_Ref39571237" localSheetId="0">'תנאי-סף'!#REF!</definedName>
    <definedName name="_Ref39571367" localSheetId="0">'תנאי-סף'!#REF!</definedName>
    <definedName name="_Ref451757485" localSheetId="0">'תנאי-סף'!#REF!</definedName>
    <definedName name="_Ref456249036" localSheetId="0">'תנאי-סף'!$D$23</definedName>
    <definedName name="_Ref49758156" localSheetId="0">'תנאי-סף'!#REF!</definedName>
    <definedName name="_Ref51587612" localSheetId="0">'תנאי-סף'!#REF!</definedName>
    <definedName name="_Ref55817858" localSheetId="0">'תנאי-סף'!$D$15</definedName>
    <definedName name="_xlnm.Print_Area" localSheetId="0">'תנאי-סף'!$A$1:$H$54</definedName>
  </definedNames>
  <calcPr calcId="152511"/>
</workbook>
</file>

<file path=xl/calcChain.xml><?xml version="1.0" encoding="utf-8"?>
<calcChain xmlns="http://schemas.openxmlformats.org/spreadsheetml/2006/main">
  <c r="I6" i="6" l="1"/>
  <c r="I7" i="6"/>
  <c r="I8" i="6"/>
  <c r="I9" i="6"/>
  <c r="I10" i="6"/>
  <c r="I11" i="6"/>
  <c r="I12" i="6"/>
  <c r="I13" i="6"/>
  <c r="I14" i="6"/>
  <c r="I15" i="6"/>
  <c r="I16" i="6"/>
  <c r="I5" i="6"/>
  <c r="G6" i="6"/>
  <c r="G7" i="6"/>
  <c r="G8" i="6"/>
  <c r="G9" i="6"/>
  <c r="G10" i="6"/>
  <c r="G11" i="6"/>
  <c r="G12" i="6"/>
  <c r="G13" i="6"/>
  <c r="G14" i="6"/>
  <c r="G15" i="6"/>
  <c r="G16" i="6"/>
  <c r="G5" i="6"/>
  <c r="E6" i="6"/>
  <c r="E7" i="6"/>
  <c r="E8" i="6"/>
  <c r="E9" i="6"/>
  <c r="E10" i="6"/>
  <c r="E11" i="6"/>
  <c r="E12" i="6"/>
  <c r="E13" i="6"/>
  <c r="E14" i="6"/>
  <c r="E15" i="6"/>
  <c r="E16" i="6"/>
  <c r="E5" i="6"/>
  <c r="I17" i="6" l="1"/>
  <c r="G17" i="6"/>
  <c r="E17" i="6"/>
  <c r="E18" i="6" l="1"/>
  <c r="D7" i="16" s="1"/>
  <c r="I18" i="6"/>
  <c r="F7" i="16" s="1"/>
  <c r="G18" i="6"/>
  <c r="E7" i="16" s="1"/>
  <c r="E19" i="6" l="1"/>
  <c r="G19" i="6"/>
  <c r="I19" i="6"/>
  <c r="N9" i="12" l="1"/>
  <c r="I9" i="12"/>
  <c r="H8" i="12"/>
  <c r="C9" i="12"/>
  <c r="H7" i="12"/>
  <c r="M7" i="12"/>
  <c r="R7" i="12"/>
  <c r="R4" i="12"/>
  <c r="R5" i="12"/>
  <c r="R6" i="12"/>
  <c r="R8" i="12"/>
  <c r="N2" i="12"/>
  <c r="D2" i="12"/>
  <c r="I2" i="12"/>
  <c r="J13" i="15"/>
  <c r="H13" i="15"/>
  <c r="G15" i="15" s="1"/>
  <c r="E6" i="16" s="1"/>
  <c r="E8" i="16" s="1"/>
  <c r="H8" i="13"/>
  <c r="D8" i="13"/>
  <c r="F13" i="15" s="1"/>
  <c r="F8" i="13"/>
  <c r="B8" i="13"/>
  <c r="G1" i="13"/>
  <c r="E1" i="13"/>
  <c r="C1" i="13"/>
  <c r="E1" i="15" l="1"/>
  <c r="G1" i="15"/>
  <c r="I1" i="15"/>
  <c r="D15" i="15"/>
  <c r="E15" i="15"/>
  <c r="D6" i="16" s="1"/>
  <c r="D8" i="16" s="1"/>
  <c r="I15" i="15"/>
  <c r="F6" i="16" s="1"/>
  <c r="F8" i="16" s="1"/>
  <c r="D9" i="16" l="1"/>
  <c r="E9" i="16"/>
  <c r="F9" i="16"/>
  <c r="M8" i="12" l="1"/>
  <c r="M6" i="12"/>
  <c r="M5" i="12"/>
  <c r="M4" i="12"/>
  <c r="H4" i="12" l="1"/>
  <c r="H5" i="12" l="1"/>
  <c r="H6" i="12"/>
  <c r="D9" i="12" l="1"/>
</calcChain>
</file>

<file path=xl/sharedStrings.xml><?xml version="1.0" encoding="utf-8"?>
<sst xmlns="http://schemas.openxmlformats.org/spreadsheetml/2006/main" count="174" uniqueCount="142">
  <si>
    <t>ל.ר.</t>
  </si>
  <si>
    <t>$</t>
  </si>
  <si>
    <t>X</t>
  </si>
  <si>
    <t>V</t>
  </si>
  <si>
    <t xml:space="preserve">עומד בכל תנאי-הסף </t>
  </si>
  <si>
    <t>תיאור התנאי</t>
  </si>
  <si>
    <t>מסמכים נדרשים</t>
  </si>
  <si>
    <t>המציע עומד בדרישות תקנה 6(א) לתקנות חובת המכרזים, התשנ"ג- 1993 ובכלל זה מחזיק בכל האישורים הנדרשים לפי חוק עסקאות גופים ציבוריים, התשל"ו- 1976 (אכיפת ניהול חשבונות ותשלום חובות מס), כשהם תקפים.</t>
  </si>
  <si>
    <t>אין מניעה, לפי כל דין ו/או הסכם שהמציע צד לו, להשתתפותו של המציע במכרז ואין, לפי שיקול דעתו הבלעדי והמוחלט של המזמין, אפשרות כלשהי לקיומו של ניגוד עניינים, ישיר או עקיף, בין ענייני המציע ו/או בעלי השליטה בו ו/או נושאי המשרה שלו ו/או הפועלים מטעמו, לבין ענייני המזמין ו/או מתן השירותים.</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</si>
  <si>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</si>
  <si>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משקל</t>
  </si>
  <si>
    <t>ניקוד</t>
  </si>
  <si>
    <t>ציון מחיר מנורמל</t>
  </si>
  <si>
    <t>ציון איכות</t>
  </si>
  <si>
    <t>ציון מחיר</t>
  </si>
  <si>
    <t>סה"כ ציון</t>
  </si>
  <si>
    <t>רכיב</t>
  </si>
  <si>
    <t>שם איש הקשר:</t>
  </si>
  <si>
    <t>טלפון:</t>
  </si>
  <si>
    <t>כתובת דוא"ל</t>
  </si>
  <si>
    <t>המציע הינו גוף משפטי מאוגד הרשום ברשם רשמי בישראל.</t>
  </si>
  <si>
    <t>תנאי סף מנהליים</t>
  </si>
  <si>
    <t>מסמך בשפה העברית המתאר את פרופיל המציע.</t>
  </si>
  <si>
    <t>רשימת הפרטים בהצעת המציע, שהמציע מעוניין שיהיו חסויים במידה והוא יזכה. על פי האמור בסעיף ‎20.2 לפרק זה.</t>
  </si>
  <si>
    <t>סה"כ</t>
  </si>
  <si>
    <t>מס"ד:</t>
  </si>
  <si>
    <t>שם המציע:</t>
  </si>
  <si>
    <t>מס' סעיף:</t>
  </si>
  <si>
    <t>הרכיב:</t>
  </si>
  <si>
    <t>המציע:</t>
  </si>
  <si>
    <t>ח"פ:</t>
  </si>
  <si>
    <t xml:space="preserve">מסמכי המכרז כשהם חתומים. יש לחתום על כל מסמכי המכרז והחוזה בראשי תיבות בתחתית כל עמוד כהוכחה לקריאת המסמכים והבנתם. בנוסף, טופס הגשת ההצעה (נספח ב'1), החוזה (נספח ג') ומסמך מענה לשאלות ההבהרה ייחתמו גם ע"י מורשי חתימה מטעם המציע, בצירוף חותמת רשמית של המציע. </t>
  </si>
  <si>
    <t>5.1</t>
  </si>
  <si>
    <t>5.1.1</t>
  </si>
  <si>
    <t>5.1.2</t>
  </si>
  <si>
    <t>5.1.3</t>
  </si>
  <si>
    <t>5.1.4</t>
  </si>
  <si>
    <t>5.1.5</t>
  </si>
  <si>
    <t>5.1.6</t>
  </si>
  <si>
    <t>5.2</t>
  </si>
  <si>
    <t>5.2.1</t>
  </si>
  <si>
    <t>אם המציע הוא תאגיד - במועד הגשת ההצעה המציע אינו בעל חובות אגרה שנתית לרשות התאגידים בגין שנת 2019 או מוקדם מכך. כמו כן, אינו מוגדר כ"חברה מפרה" ו/או לא נשלחה אליו התראה על היותו "חברה מפרה" כאמור בסעיף 362א' לחוק החברות, התשנ"ט 1999.</t>
  </si>
  <si>
    <t>תנאי סף מקצועיים</t>
  </si>
  <si>
    <t>תצהיר המאומת על ידי עורך דין בהתאם לנוסח המופיע בנספח ב'4 בדבר העדר הרשעות בעברות לפי חוק עובדים זרים, תשנ"א – 1991 ולפי חוק שכר מינימום, תשמ"ז – 1987.</t>
  </si>
  <si>
    <t>נימוק</t>
  </si>
  <si>
    <t>פרמטרים (ציון מ 1-10)</t>
  </si>
  <si>
    <t>דירוג מציעים</t>
  </si>
  <si>
    <t xml:space="preserve">ניקוד </t>
  </si>
  <si>
    <t>המציע לא הורשע ביותר משתי עבירות לפי חוק עובדים זרים, תשנ"א-1991 ולפי חוק שכר מינימום, תשמ"ז- 1987. אם המציע הורשע ביותר משתי עבירות כאמור, ההרשעה האחרונה לא הייתה בשנה שקדמה למועד הגשת ההצעה</t>
  </si>
  <si>
    <r>
      <rPr>
        <sz val="7"/>
        <color theme="1"/>
        <rFont val="Times New Roman"/>
        <family val="1"/>
      </rPr>
      <t xml:space="preserve"> </t>
    </r>
    <r>
      <rPr>
        <sz val="11"/>
        <color theme="1"/>
        <rFont val="David"/>
        <family val="2"/>
      </rPr>
      <t>המציע מקיים את הוראות סעיף 2ב1 לחוק עסקאות גופים ציבוריים, התשל"ו- 1976 וחוק שיוויון זכויות לאנשים עם מוגבלות, התשנ"ח- 1998  בדבר העסקת עובדים עם מוגבלות.</t>
    </r>
  </si>
  <si>
    <t>על המציע להיות בעל מחזור כספי שנתי של לפחות 500,000 ₪ (כולל מע"מ) לשנה, בכל אחת מהשנים 2017, 2018 ו-2019.</t>
  </si>
  <si>
    <t>תנאי סף לאנשי הצוות</t>
  </si>
  <si>
    <t>הנבדק</t>
  </si>
  <si>
    <t>המציע</t>
  </si>
  <si>
    <t>מנהל הקהילה</t>
  </si>
  <si>
    <t>בעל ניסיון של שנתיים לפחות במצטבר במהלך 5 השנים שקדמו למועד האחרון להגשת ההצעות במכרז זה בהפעלת 2 קהילות לפחות.</t>
  </si>
  <si>
    <t>בעל ניסיון של שנתיים לפחות במצטבר במהלך 5 השנים שקדמו למועד האחרון להגשת ההצעות במכרז זה בהפעלת פרויקט אחד לניהול ידע לפחות.</t>
  </si>
  <si>
    <t>5.3.1.1</t>
  </si>
  <si>
    <t>5.3.1.2</t>
  </si>
  <si>
    <t>יועץ אקדמי לקהילה</t>
  </si>
  <si>
    <t>5.3.2.1</t>
  </si>
  <si>
    <t>בעל תואר שני לפחות ממוסד מוכר להשכלה גבוהה בארץ המוכר על ידי המל"ג או ממוסד מוכר להשכלה גבוהה בחו"ל, אשר אושר על ידי האגף להערכת תארים אקדמיים במשרד החינוך.</t>
  </si>
  <si>
    <t>5.3.2.2</t>
  </si>
  <si>
    <t>5.3.2.3.</t>
  </si>
  <si>
    <t>בעל ניסיון של שנתיים לפחות במצטבר במהלך 5 השנים שקדמו למועד האחרון להגשת ההצעות במכרז זה בניהול 2 פרויקטים לפחות, בתחום האקדמיה.</t>
  </si>
  <si>
    <t>היועץ הינו חוקר פעיל באקדמיה.</t>
  </si>
  <si>
    <t>יועץ עסקי לקהילה</t>
  </si>
  <si>
    <t>5.3.3.1</t>
  </si>
  <si>
    <t>בעל ניסיון של שנתיים לפחות במצטבר במהלך 5 השנים שקדמו למועד האחרון להגשת ההצעות במכרז זה בניהול של 2 פרויקטים, לפחות, בתחום פיתוח עסקי או קידום חדשנות.</t>
  </si>
  <si>
    <t>חוברת הצעה מלאה וחתומה כנדרש בסעיף ‎7להלן.</t>
  </si>
  <si>
    <r>
      <rPr>
        <sz val="7"/>
        <color theme="1"/>
        <rFont val="Times New Roman"/>
        <family val="1"/>
      </rPr>
      <t xml:space="preserve"> </t>
    </r>
    <r>
      <rPr>
        <sz val="11"/>
        <color theme="1"/>
        <rFont val="David"/>
        <family val="2"/>
      </rPr>
      <t>העתק תעודת עוסק מורשה והעתק של תעודת התאגדות (לפי העניין וסוג התאגדותו המשפטית של המציע) מאושר/ים על ידי עו"ד, לצורך הוכחת העמידה בתנאי הסף שבסעיף ‎5.1.3 לעיל.</t>
    </r>
  </si>
  <si>
    <t>אישור עו"ד או רו"ח על היות החתומים בשמו על מסמכי המכרז רשאים לחייב את המציע בחתימתם</t>
  </si>
  <si>
    <t>אישור לפי חוק עסקאות גופים ציבוריים, בדבר ניהול פנקסי חשבונות ורשומות, כשהוא תקף, להוכחת העמידה בתנאי הסף שבסעיף ‎‎5.1.3 לעיל</t>
  </si>
  <si>
    <r>
      <t>ת</t>
    </r>
    <r>
      <rPr>
        <sz val="11"/>
        <color theme="1"/>
        <rFont val="David"/>
        <family val="2"/>
      </rPr>
      <t>צהיר המאומת על ידי עורך דין בדבר העסקת עובדים עם מוגבלות בהתאם ל</t>
    </r>
    <r>
      <rPr>
        <u/>
        <sz val="11"/>
        <color rgb="FF0000FF"/>
        <rFont val="David"/>
        <family val="2"/>
      </rPr>
      <t>חוק עסקאות גופים ציבוריים (תיקון מספר 10 והוראת שעה) התשע"ו 2016</t>
    </r>
    <r>
      <rPr>
        <sz val="11"/>
        <color theme="1"/>
        <rFont val="David"/>
        <family val="2"/>
      </rPr>
      <t xml:space="preserve"> ול</t>
    </r>
    <r>
      <rPr>
        <u/>
        <sz val="11"/>
        <color rgb="FF0000FF"/>
        <rFont val="David"/>
        <family val="2"/>
      </rPr>
      <t>חוק שוויון זכויות לאנשים עם מוגבלות, התשנ"ח 1998</t>
    </r>
    <r>
      <rPr>
        <sz val="11"/>
        <color theme="1"/>
        <rFont val="David"/>
        <family val="2"/>
      </rPr>
      <t xml:space="preserve"> בנוסח המצורף כנספח ב'2 למכרז.</t>
    </r>
  </si>
  <si>
    <t>אישור חתום על ידי רואה החשבון להוכחת עמידתו בתנאי סף ‎5.2.1 בנוסח נספח ב'3.</t>
  </si>
  <si>
    <t>תכנית עבודה על קהילה קודמת</t>
  </si>
  <si>
    <r>
      <t>פרטים אודות השכלתו וניסיונו של מנהל הקהילה כנדרש בסעיף ‎</t>
    </r>
    <r>
      <rPr>
        <sz val="10"/>
        <color theme="1"/>
        <rFont val="Calibri"/>
        <family val="2"/>
      </rPr>
      <t>5.3.1</t>
    </r>
    <r>
      <rPr>
        <sz val="10"/>
        <color theme="1"/>
        <rFont val="David"/>
        <family val="2"/>
      </rPr>
      <t xml:space="preserve"> לעיל (המציע נדרש למלא את הסעיפים הדרושים נספח ב'4). כן יצורפו קורות חיים, אישורי לימודים (לרבות אישור הגף להערכת תארים אקדמיים במשרד החינוך אם נדרש), תעודות ומסמכים המעידים על השכלתו וניסיונו</t>
    </r>
  </si>
  <si>
    <r>
      <t>פרטים אודות השכלתו וניסיונו של היועץ האקדמי לקהילה כנדרש בסעיף ‎</t>
    </r>
    <r>
      <rPr>
        <sz val="10"/>
        <color theme="1"/>
        <rFont val="Calibri"/>
        <family val="2"/>
      </rPr>
      <t>5.3.2</t>
    </r>
    <r>
      <rPr>
        <sz val="10"/>
        <color theme="1"/>
        <rFont val="David"/>
        <family val="2"/>
      </rPr>
      <t xml:space="preserve"> לעיל (המציע נדרש למלא את הסעיפים הדרושים נספח ב'4). כן יצורפו קורות חיים, אישורי לימודים (לרבות אישור הגף להערכת תארים אקדמיים במשרד החינוך אם נדרש), תעודות ומסמכים המעידים על השכלתו וניסיונו</t>
    </r>
  </si>
  <si>
    <r>
      <t>פרטים אודות השכלתו וניסיונו של היועץ העסקי לקהילה כנדרש בסעיף ‎</t>
    </r>
    <r>
      <rPr>
        <sz val="10"/>
        <color theme="1"/>
        <rFont val="Calibri"/>
        <family val="2"/>
      </rPr>
      <t>5.3.3</t>
    </r>
    <r>
      <rPr>
        <sz val="10"/>
        <color theme="1"/>
        <rFont val="David"/>
        <family val="2"/>
      </rPr>
      <t xml:space="preserve"> לעיל (המציע נדרש למלא את הסעיפים הדרושים בנספח ב'4). כן יצורפו קורות חיים, אישורי לימודים (לרבות אישור הגף להערכת תארים אקדמיים במשרד החינוך אם נדרש), תעודות ומסמכים המעידים על השכלתו וניסיונו</t>
    </r>
  </si>
  <si>
    <r>
      <rPr>
        <sz val="10"/>
        <color theme="1"/>
        <rFont val="David"/>
        <family val="2"/>
      </rPr>
      <t>במידה ואנשי הצוות המוצעים הינם קבלני משנה כאמור בסעיף ‎</t>
    </r>
    <r>
      <rPr>
        <sz val="10"/>
        <color theme="1"/>
        <rFont val="Calibri"/>
        <family val="2"/>
      </rPr>
      <t>5.3.7</t>
    </r>
    <r>
      <rPr>
        <sz val="10"/>
        <color theme="1"/>
        <rFont val="David"/>
        <family val="2"/>
      </rPr>
      <t xml:space="preserve"> לעיל, יצורף התחייבות בכתב מטעם קבלני המשנה (נספח ב'4א).</t>
    </r>
  </si>
  <si>
    <t>הסכם מותנה עם בעלי התפקיד המוצעים –יועץ אקדמי ויועץ עסקי– ככל שאינם מועסקים על ידי המציע כעובדים שכירים. ההסכם יהיה תקף לתקופה של שנה לפחות ממועד הגשת ההצעות למכרז</t>
  </si>
  <si>
    <t>תצהיר בדבר היעדר הרשעות לפי חוק עובדים זרים וחוק שכר מינימום חתום ע"י עו"ד (נספח ב'5).</t>
  </si>
  <si>
    <t>התחייבות ואישור המציע לקיום החקיקה בתחום העסקת עובדים חתומה ע"י עו"ד (נספח ב'6).</t>
  </si>
  <si>
    <t>התחייבות לשמירת סודיות ולמניעת ניגוד עניינים (נספח ב'7)</t>
  </si>
  <si>
    <t>הצהרה על שימוש בתוכנות מקור (נספח ב'8).</t>
  </si>
  <si>
    <t>הצעת מחיר מלאה וחתומה ע"י מורשי החתימה מטעם המציע (נספח ב'9)</t>
  </si>
  <si>
    <t>מסמך בשפה העברית המתאר את פרופיל המציע</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</si>
  <si>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t>
  </si>
  <si>
    <r>
      <rPr>
        <sz val="7"/>
        <color theme="1"/>
        <rFont val="Times New Roman"/>
        <family val="1"/>
      </rPr>
      <t xml:space="preserve"> </t>
    </r>
    <r>
      <rPr>
        <sz val="12"/>
        <color theme="1"/>
        <rFont val="David"/>
        <family val="2"/>
      </rPr>
      <t>רשימת הפרטים בהצעת המציע, שהמציע מעוניין שיהיו חסויים במידה והוא יזכה. על פי האמור בסעיף ‎</t>
    </r>
    <r>
      <rPr>
        <sz val="11"/>
        <color theme="1"/>
        <rFont val="Calibri"/>
        <family val="2"/>
      </rPr>
      <t>18.2</t>
    </r>
    <r>
      <rPr>
        <sz val="12"/>
        <color theme="1"/>
        <rFont val="David"/>
        <family val="2"/>
      </rPr>
      <t xml:space="preserve"> לפרק זה.</t>
    </r>
  </si>
  <si>
    <t>מסמכי המכרז כשהם חתומים</t>
  </si>
  <si>
    <t>לא</t>
  </si>
  <si>
    <t>כן</t>
  </si>
  <si>
    <t>ציון איכות:</t>
  </si>
  <si>
    <t>ניקוד לציון האיכות:</t>
  </si>
  <si>
    <t>תיאור הסעיף</t>
  </si>
  <si>
    <t>הגורם הנבחן:</t>
  </si>
  <si>
    <t>אמת מידה</t>
  </si>
  <si>
    <t>ניסיון מנהל הקהילה המוצע בהפעלת קהילות במהלך 8 השנים שקדמו להגשת ההצעות. עבור כל שנת ניסיון מלאה מעבר לנדרש בתנאי הסף (שנתיים לפחות) יינתנו 2 נקודות עד למקסימום של 8 נקודות.</t>
  </si>
  <si>
    <t>מספר הקהילות שהופעלו  על ידי מנהל הקהילה ב-8 השנים שקדמו למועד האחרון להגשת ההצעות. 
עבור כל קהילה נוספת שהופעלה על ידי מנהל הקהילה המוצע (מעבר ל-2 קהילות) יינתנו 2 נקודות עד למקסימום של 8 נקודות.</t>
  </si>
  <si>
    <t>מספר הפרויקטים בתחום ניהול ידע שהופעלו  על ידי מנהל הקהילה ב-8 השנים שקדמו למועד האחרון להגשת ההצעות. 
עבור כל פרויקט נוסף שהופעל על ידי מנהל הקהילה המוצע (מעבר לפרויקט אחד) יינתנו 2 נקודות עד למקסימום של 6 נקודות.</t>
  </si>
  <si>
    <t>בהפעלת פרויקטים בניהול ידע במהלך 8 השנים שקדמו להגשת ההצעות. עבור כל שנת ניסיון מלאה מעבר לנדרש בתנאי הסף (שנתיים לפחות) יינתנו 2 נקודות עד למקסימום של 8 נקודות.</t>
  </si>
  <si>
    <t>ניסיון היועץ האקדמי לקהילה המוצע בניהול פרויקטים בתחום האקדמיה, במהלך 8 השנים שקדמו להגשת ההצעות. עבור כל שנת ניסיון מלאה מעבר לנדרש בתנאי הסף (שנתיים לפחות) יינתנו 1 נקודות עד למקסימום של 4 נקודות.</t>
  </si>
  <si>
    <t xml:space="preserve">מספר הפרויקטים בתחום האקדמיה שנוהלו  על ידי היועץ האקדמי לקהילה המוצע ב-8 השנים שקדמו למועד האחרון להגשת ההצעות. 
עבור כל פרויקט נוסף שנוהל על ידי היועץ האקדמי לקהילה המוצע (מעבר ל-2 פרויקטים) יינתנו 1 נקודות עד למקסימום של 4 נקודות
</t>
  </si>
  <si>
    <t xml:space="preserve">תיבדק השכלתו של היועץ האקדמי המוצע.
יועץ אקדמי מוצע אשר הינו בעל דוקטורט (בכל תחום) יקבל 2 נקודות.
</t>
  </si>
  <si>
    <t>ניסיון היועץ העסקי לקהילה המוצע בתחום פיתוח עסקי או קידום חדשנות במהלך 8 השנים שקדמו להגשת ההצעות. עבור כל שנת ניסיון מלאה מעבר לנדרש בתנאי הסף (שנתיים לפחות) יינתנו 1 נקודות עד למקסימום של 5 נקודות.</t>
  </si>
  <si>
    <t>ייבדקו מספר הפרויקטים בתחום בתחום פיתוח עסקי או קידום חדשנות שנוהלו על ידי היועץ האקדמי לקהילה המוצע ב-8 השנים שקדמו למועד האחרון להגשת ההצעות. 
עבור כל פרויקט נוסף שנוהל על ידי היועץ האקדמי לקהילה המוצע (מעבר ל-2 פרויקטים) יינתנו 1 נקודות עד למקסימום של 5 נקודות.</t>
  </si>
  <si>
    <t>איכות תכנית העבודה</t>
  </si>
  <si>
    <t>ריאיון</t>
  </si>
  <si>
    <t>במסגרת אמת מידה זו תיבדק איכות תכנית העבודה עבור קהילת שנוהלה בעבר ע"י מנהל הקהילה המוצע. שהוגשה ע"י המציע.</t>
  </si>
  <si>
    <t>מנהל הקהילה, היועץ העסקי והיועץ האקדמי המוצע מטעמו יזומנו לריאיון בפני נציגי המשרד לצורך התרשמות מניסיונם ויכולותיהם. הריאיון יתקיים באופן מקוון (זום).</t>
  </si>
  <si>
    <t>קריטריון לבדיקה</t>
  </si>
  <si>
    <t xml:space="preserve">ניקוד לקריטריון </t>
  </si>
  <si>
    <t>עומק החזון, היעדים והמטרות שמסגרת התכנית. התאמת היעדים שהוצגו לחזון</t>
  </si>
  <si>
    <t xml:space="preserve">מקוריות-  יוזמות, רעיונות וכיווני פעולה המוצגים בתכנית העבודה לשם קידום הקהילה </t>
  </si>
  <si>
    <t xml:space="preserve">מדדי התוצאה  – כולל סוג השיטות, התייחסות לכלים בהם ימדדו התוצאות, אילו מדדים יבחנו ואיזה מדדים היו מעוניינים לקבל </t>
  </si>
  <si>
    <t xml:space="preserve">סוגי הפלטפורמות האינטרנטיות שבהם השתמשה הקהילה להפעלת פעילויות מסוגים שונים ומידת התאמתן לפעילויות הקהילה </t>
  </si>
  <si>
    <t>ציון מראיינים משוקלל</t>
  </si>
  <si>
    <t>התרשמות מתפיסת עולם קהילות של מנהל הקהילה המוצע</t>
  </si>
  <si>
    <t>התרשמות מההבנה של מנהל הקהילה המוצע בתחום הטכנולוגי של הפעלת הקהילה</t>
  </si>
  <si>
    <t>התרשמות מתפיסת עולם בתחום איגום ידע של מנהל הקהילה המוצע</t>
  </si>
  <si>
    <t>ההתרשמות של היועץ האקדמי המוצע מהניסיון, היכולות וההבנה של צרכי המשרד בחיבור עם האקדמיה</t>
  </si>
  <si>
    <t>ההתרשמות של היועץ העסקי המוצע מהניסיון, היכולות וההבנה של צרכי המשרד בתחום חיבור הקהילה לחברות עסקיות</t>
  </si>
  <si>
    <t>מראיין 1</t>
  </si>
  <si>
    <t>מראיין 2</t>
  </si>
  <si>
    <t>מראיין 3</t>
  </si>
  <si>
    <t>מראיין 4</t>
  </si>
  <si>
    <t>מראיין</t>
  </si>
  <si>
    <t>מחיר עבור פעילות שוטפת של הקהילה</t>
  </si>
  <si>
    <t xml:space="preserve">מחיר עבור אירוע השקה / כנס שנתי </t>
  </si>
  <si>
    <t>מחיר עבור האקתון / תחרות אתגר</t>
  </si>
  <si>
    <t>מחיר עבור קיום סדנאות מקצועיות</t>
  </si>
  <si>
    <t>מחיר עבור אירוע השקה / כנס שנתי</t>
  </si>
  <si>
    <t>מחיר כולל מע"מ</t>
  </si>
  <si>
    <t>מחיר מוצע כולל מע"מ</t>
  </si>
  <si>
    <r>
      <t xml:space="preserve">מחיר עבור קיום מפגש </t>
    </r>
    <r>
      <rPr>
        <u/>
        <sz val="10"/>
        <color theme="1"/>
        <rFont val="David"/>
        <family val="2"/>
        <charset val="177"/>
      </rPr>
      <t>קטן</t>
    </r>
  </si>
  <si>
    <r>
      <t xml:space="preserve">מחיר עבור קיום מפגש </t>
    </r>
    <r>
      <rPr>
        <u/>
        <sz val="10"/>
        <color theme="1"/>
        <rFont val="David"/>
        <family val="2"/>
        <charset val="177"/>
      </rPr>
      <t>בינוני</t>
    </r>
  </si>
  <si>
    <r>
      <t xml:space="preserve">מחיר עבור קיום מפגש </t>
    </r>
    <r>
      <rPr>
        <u/>
        <sz val="10"/>
        <color theme="1"/>
        <rFont val="David"/>
        <family val="2"/>
        <charset val="177"/>
      </rPr>
      <t>גדול</t>
    </r>
    <r>
      <rPr>
        <sz val="10"/>
        <color theme="1"/>
        <rFont val="David"/>
        <family val="2"/>
        <charset val="177"/>
      </rPr>
      <t xml:space="preserve"> / אירוע משקיעים</t>
    </r>
  </si>
  <si>
    <r>
      <t xml:space="preserve">מחיר עבור קיום </t>
    </r>
    <r>
      <rPr>
        <u/>
        <sz val="10"/>
        <color theme="1"/>
        <rFont val="David"/>
        <family val="2"/>
        <charset val="177"/>
      </rPr>
      <t>סדנאות</t>
    </r>
    <r>
      <rPr>
        <sz val="10"/>
        <color theme="1"/>
        <rFont val="David"/>
        <family val="2"/>
        <charset val="177"/>
      </rPr>
      <t xml:space="preserve"> מקצועיות</t>
    </r>
  </si>
  <si>
    <t>מחיר מוצע כולל מע"מ לבחינת ההצעות</t>
  </si>
  <si>
    <t>A
פעילות שוטפת</t>
  </si>
  <si>
    <t>B
אירועים ופעילות פיזיות</t>
  </si>
  <si>
    <t>C
אירועים ופעילויות מקוונות</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</si>
</sst>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4" formatCode="_ &quot;₪&quot;\ * #,##0.00_ ;_ &quot;₪&quot;\ * \-#,##0.00_ ;_ &quot;₪&quot;\ * &quot;-&quot;??_ ;_ @_ "/>
    <numFmt numFmtId="164" formatCode="0.0"/>
    <numFmt numFmtId="165" formatCode="&quot;₪&quot;\ #,##0"/>
    <numFmt numFmtId="166" formatCode="0.0%"/>
    <numFmt numFmtId="167" formatCode="_ [$₪-40D]\ * #,##0.00_ ;_ [$₪-40D]\ * \-#,##0.00_ ;_ [$₪-40D]\ * &quot;-&quot;??_ ;_ @_ "/>
    <numFmt numFmtId="168" formatCode="&quot;₪&quot;\ #,##0.00"/>
  </numFmts>
  <fonts count="34" x14ac:knownFonts="1">
    <font>
      <sz val="11"/>
      <color theme="1"/>
      <name val="Arial"/>
      <family val="2"/>
      <charset val="177"/>
      <scheme val="minor"/>
    </font>
    <font>
      <sz val="11"/>
      <color theme="1"/>
      <name val="David"/>
      <family val="2"/>
      <charset val="177"/>
    </font>
    <font>
      <b/>
      <sz val="12"/>
      <color theme="1"/>
      <name val="David"/>
      <family val="2"/>
      <charset val="177"/>
    </font>
    <font>
      <b/>
      <sz val="13"/>
      <color theme="1"/>
      <name val="David"/>
      <family val="2"/>
      <charset val="177"/>
    </font>
    <font>
      <b/>
      <sz val="14"/>
      <color theme="1"/>
      <name val="David"/>
      <family val="2"/>
      <charset val="177"/>
    </font>
    <font>
      <sz val="12"/>
      <color theme="1"/>
      <name val="David"/>
      <family val="2"/>
      <charset val="177"/>
    </font>
    <font>
      <b/>
      <sz val="11"/>
      <color theme="1"/>
      <name val="David"/>
      <family val="2"/>
      <charset val="177"/>
    </font>
    <font>
      <b/>
      <sz val="15"/>
      <color theme="1"/>
      <name val="David"/>
      <family val="2"/>
      <charset val="177"/>
    </font>
    <font>
      <sz val="11"/>
      <color theme="1"/>
      <name val="Arial"/>
      <family val="2"/>
      <charset val="177"/>
      <scheme val="minor"/>
    </font>
    <font>
      <b/>
      <sz val="15"/>
      <color theme="0"/>
      <name val="David"/>
      <family val="2"/>
      <charset val="177"/>
    </font>
    <font>
      <u/>
      <sz val="11"/>
      <color theme="10"/>
      <name val="Arial"/>
      <family val="2"/>
      <charset val="177"/>
      <scheme val="minor"/>
    </font>
    <font>
      <b/>
      <sz val="10"/>
      <name val="David"/>
      <family val="2"/>
      <charset val="177"/>
    </font>
    <font>
      <sz val="11"/>
      <color theme="1"/>
      <name val="David"/>
      <family val="2"/>
    </font>
    <font>
      <sz val="7"/>
      <color theme="1"/>
      <name val="Times New Roman"/>
      <family val="1"/>
    </font>
    <font>
      <sz val="12"/>
      <name val="David"/>
      <family val="2"/>
    </font>
    <font>
      <sz val="12"/>
      <color theme="1"/>
      <name val="David"/>
      <family val="2"/>
    </font>
    <font>
      <sz val="11"/>
      <color theme="1"/>
      <name val="Calibri"/>
      <family val="2"/>
    </font>
    <font>
      <u/>
      <sz val="11"/>
      <color rgb="FF0000FF"/>
      <name val="David"/>
      <family val="2"/>
    </font>
    <font>
      <sz val="10"/>
      <color theme="1"/>
      <name val="David"/>
      <family val="2"/>
      <charset val="177"/>
    </font>
    <font>
      <sz val="10"/>
      <color theme="1"/>
      <name val="Calibri"/>
      <family val="2"/>
    </font>
    <font>
      <sz val="10"/>
      <color theme="1"/>
      <name val="David"/>
      <family val="2"/>
    </font>
    <font>
      <b/>
      <sz val="16"/>
      <name val="David"/>
      <family val="2"/>
    </font>
    <font>
      <b/>
      <sz val="16"/>
      <color theme="0"/>
      <name val="David"/>
      <family val="2"/>
    </font>
    <font>
      <b/>
      <sz val="14"/>
      <name val="David"/>
      <family val="2"/>
    </font>
    <font>
      <b/>
      <sz val="12"/>
      <name val="David"/>
      <family val="2"/>
    </font>
    <font>
      <b/>
      <sz val="12"/>
      <color theme="0"/>
      <name val="David"/>
      <family val="2"/>
    </font>
    <font>
      <sz val="9"/>
      <color theme="1"/>
      <name val="David"/>
      <family val="2"/>
    </font>
    <font>
      <u/>
      <sz val="10"/>
      <color theme="1"/>
      <name val="David"/>
      <family val="2"/>
      <charset val="177"/>
    </font>
    <font>
      <b/>
      <sz val="9"/>
      <color theme="1"/>
      <name val="David"/>
      <family val="2"/>
    </font>
    <font>
      <b/>
      <sz val="16"/>
      <color theme="1"/>
      <name val="David"/>
      <family val="2"/>
      <charset val="177"/>
    </font>
    <font>
      <sz val="16"/>
      <color theme="1"/>
      <name val="David"/>
      <family val="2"/>
      <charset val="177"/>
    </font>
    <font>
      <b/>
      <sz val="16"/>
      <color theme="0"/>
      <name val="David"/>
      <family val="2"/>
      <charset val="177"/>
    </font>
    <font>
      <sz val="16"/>
      <color theme="1"/>
      <name val="David"/>
      <family val="2"/>
    </font>
    <font>
      <sz val="10"/>
      <color theme="1"/>
      <name val="Arial"/>
      <family val="2"/>
      <charset val="177"/>
      <scheme val="minor"/>
    </font>
  </fonts>
  <fills count="26">
    <fill>
      <patternFill patternType="none"/>
    </fill>
    <fill>
      <patternFill patternType="gray125"/>
    </fill>
    <fill>
      <patternFill patternType="solid">
        <fgColor theme="9" tint="0.39997558519241921"/>
        <bgColor indexed="64"/>
      </patternFill>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6" tint="-0.249977111117893"/>
        <bgColor theme="8" tint="0.79998168889431442"/>
      </patternFill>
    </fill>
    <fill>
      <patternFill patternType="solid">
        <fgColor theme="6" tint="0.59999389629810485"/>
        <bgColor indexed="64"/>
      </patternFill>
    </fill>
    <fill>
      <patternFill patternType="solid">
        <fgColor theme="2" tint="-0.749992370372631"/>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727E70"/>
        <bgColor indexed="64"/>
      </patternFill>
    </fill>
    <fill>
      <patternFill patternType="solid">
        <fgColor theme="5" tint="0.7999816888943144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2"/>
        <bgColor indexed="64"/>
      </patternFill>
    </fill>
    <fill>
      <patternFill patternType="solid">
        <fgColor rgb="FFFFFF00"/>
        <bgColor indexed="64"/>
      </patternFill>
    </fill>
    <fill>
      <patternFill patternType="solid">
        <fgColor rgb="FFFFC000"/>
        <bgColor indexed="64"/>
      </patternFill>
    </fill>
    <fill>
      <patternFill patternType="solid">
        <fgColor theme="6"/>
        <bgColor indexed="64"/>
      </patternFill>
    </fill>
  </fills>
  <borders count="57">
    <border>
      <left/>
      <right/>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top/>
      <bottom/>
      <diagonal/>
    </border>
    <border>
      <left style="medium">
        <color indexed="64"/>
      </left>
      <right style="thin">
        <color indexed="64"/>
      </right>
      <top/>
      <bottom style="thin">
        <color indexed="64"/>
      </bottom>
      <diagonal/>
    </border>
    <border>
      <left/>
      <right style="medium">
        <color indexed="64"/>
      </right>
      <top style="medium">
        <color indexed="64"/>
      </top>
      <bottom style="thin">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diagonal/>
    </border>
    <border>
      <left/>
      <right/>
      <top style="thin">
        <color indexed="64"/>
      </top>
      <bottom style="thin">
        <color indexed="64"/>
      </bottom>
      <diagonal/>
    </border>
    <border>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top/>
      <bottom style="medium">
        <color indexed="64"/>
      </bottom>
      <diagonal/>
    </border>
    <border>
      <left style="thin">
        <color indexed="64"/>
      </left>
      <right/>
      <top/>
      <bottom style="thin">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diagonal/>
    </border>
  </borders>
  <cellStyleXfs count="4">
    <xf numFmtId="0" fontId="0" fillId="0" borderId="0"/>
    <xf numFmtId="9" fontId="8" fillId="0" borderId="0" applyFont="0" applyFill="0" applyBorder="0" applyAlignment="0" applyProtection="0"/>
    <xf numFmtId="0" fontId="10" fillId="0" borderId="0" applyNumberFormat="0" applyFill="0" applyBorder="0" applyAlignment="0" applyProtection="0"/>
    <xf numFmtId="44" fontId="8" fillId="0" borderId="0" applyFont="0" applyFill="0" applyBorder="0" applyAlignment="0" applyProtection="0"/>
  </cellStyleXfs>
  <cellXfs count="182">
    <xf numFmtId="0" fontId="0" fillId="0" borderId="0" xfId="0"/>
    <xf numFmtId="49" fontId="3" fillId="7" borderId="7" xfId="0" applyNumberFormat="1" applyFont="1" applyFill="1" applyBorder="1" applyAlignment="1" applyProtection="1">
      <alignment horizontal="center" vertical="center" wrapText="1"/>
      <protection hidden="1"/>
    </xf>
    <xf numFmtId="49" fontId="2" fillId="5" borderId="6" xfId="0" applyNumberFormat="1" applyFont="1" applyFill="1" applyBorder="1" applyAlignment="1" applyProtection="1">
      <alignment horizontal="center" vertical="center" readingOrder="2"/>
      <protection hidden="1"/>
    </xf>
    <xf numFmtId="0" fontId="3" fillId="11" borderId="7" xfId="0" applyNumberFormat="1" applyFont="1" applyFill="1" applyBorder="1" applyAlignment="1" applyProtection="1">
      <alignment horizontal="center" vertical="center"/>
      <protection hidden="1"/>
    </xf>
    <xf numFmtId="0" fontId="2" fillId="3" borderId="6" xfId="0" applyNumberFormat="1" applyFont="1" applyFill="1" applyBorder="1" applyAlignment="1" applyProtection="1">
      <alignment horizontal="center" vertical="center" readingOrder="2"/>
      <protection hidden="1"/>
    </xf>
    <xf numFmtId="2" fontId="2" fillId="3" borderId="6" xfId="0" applyNumberFormat="1" applyFont="1" applyFill="1" applyBorder="1" applyAlignment="1" applyProtection="1">
      <alignment horizontal="center" vertical="center" readingOrder="2"/>
      <protection hidden="1"/>
    </xf>
    <xf numFmtId="0" fontId="3" fillId="11" borderId="9" xfId="0" applyFont="1" applyFill="1" applyBorder="1" applyAlignment="1" applyProtection="1">
      <alignment horizontal="center" vertical="center" wrapText="1" readingOrder="2"/>
      <protection hidden="1"/>
    </xf>
    <xf numFmtId="0" fontId="1" fillId="3" borderId="27" xfId="0" applyFont="1" applyFill="1" applyBorder="1" applyAlignment="1" applyProtection="1">
      <alignment horizontal="right" vertical="center" wrapText="1" readingOrder="2"/>
      <protection hidden="1"/>
    </xf>
    <xf numFmtId="0" fontId="1" fillId="3" borderId="14" xfId="0" applyFont="1" applyFill="1" applyBorder="1" applyAlignment="1" applyProtection="1">
      <alignment horizontal="right" vertical="center" wrapText="1" readingOrder="2"/>
      <protection hidden="1"/>
    </xf>
    <xf numFmtId="0" fontId="1" fillId="0" borderId="0" xfId="0" applyFont="1"/>
    <xf numFmtId="0" fontId="1" fillId="0" borderId="0" xfId="0" applyFont="1" applyProtection="1">
      <protection hidden="1"/>
    </xf>
    <xf numFmtId="165" fontId="1" fillId="6" borderId="21" xfId="0" applyNumberFormat="1" applyFont="1" applyFill="1" applyBorder="1" applyAlignment="1" applyProtection="1">
      <alignment horizontal="center" vertical="center"/>
      <protection locked="0"/>
    </xf>
    <xf numFmtId="2" fontId="6" fillId="13" borderId="18" xfId="0" applyNumberFormat="1" applyFont="1" applyFill="1" applyBorder="1" applyAlignment="1" applyProtection="1">
      <alignment horizontal="center" vertical="center"/>
      <protection hidden="1"/>
    </xf>
    <xf numFmtId="0" fontId="6" fillId="11" borderId="24" xfId="0" applyFont="1" applyFill="1" applyBorder="1" applyAlignment="1" applyProtection="1">
      <alignment horizontal="center" vertical="center"/>
      <protection hidden="1"/>
    </xf>
    <xf numFmtId="0" fontId="1" fillId="0" borderId="0" xfId="0" applyFont="1" applyAlignment="1" applyProtection="1">
      <alignment readingOrder="2"/>
      <protection hidden="1"/>
    </xf>
    <xf numFmtId="0" fontId="1" fillId="4" borderId="0" xfId="0" applyFont="1" applyFill="1" applyProtection="1">
      <protection hidden="1"/>
    </xf>
    <xf numFmtId="0" fontId="3" fillId="8" borderId="7" xfId="0" applyFont="1" applyFill="1" applyBorder="1" applyAlignment="1" applyProtection="1">
      <alignment horizontal="center" vertical="center" wrapText="1"/>
      <protection hidden="1"/>
    </xf>
    <xf numFmtId="0" fontId="1" fillId="4" borderId="0" xfId="0" applyFont="1" applyFill="1" applyBorder="1" applyProtection="1">
      <protection hidden="1"/>
    </xf>
    <xf numFmtId="0" fontId="3" fillId="11" borderId="7" xfId="0" applyFont="1" applyFill="1" applyBorder="1" applyAlignment="1" applyProtection="1">
      <alignment horizontal="center" vertical="center" wrapText="1"/>
      <protection hidden="1"/>
    </xf>
    <xf numFmtId="0" fontId="1" fillId="2" borderId="3" xfId="0" applyFont="1" applyFill="1" applyBorder="1" applyAlignment="1" applyProtection="1">
      <alignment horizontal="center"/>
      <protection hidden="1"/>
    </xf>
    <xf numFmtId="0" fontId="1" fillId="2" borderId="2" xfId="0" applyFont="1" applyFill="1" applyBorder="1" applyAlignment="1" applyProtection="1">
      <alignment horizontal="center"/>
      <protection hidden="1"/>
    </xf>
    <xf numFmtId="0" fontId="1" fillId="2" borderId="1" xfId="0" applyFont="1" applyFill="1" applyBorder="1" applyProtection="1">
      <protection hidden="1"/>
    </xf>
    <xf numFmtId="0" fontId="3" fillId="20" borderId="7" xfId="0" applyFont="1" applyFill="1" applyBorder="1" applyAlignment="1" applyProtection="1">
      <alignment horizontal="center" vertical="center" wrapText="1"/>
      <protection hidden="1"/>
    </xf>
    <xf numFmtId="0" fontId="2" fillId="10" borderId="17" xfId="0" applyFont="1" applyFill="1" applyBorder="1" applyAlignment="1" applyProtection="1">
      <alignment horizontal="center" vertical="center" wrapText="1"/>
      <protection hidden="1"/>
    </xf>
    <xf numFmtId="0" fontId="5" fillId="0" borderId="32" xfId="0" applyFont="1" applyBorder="1" applyAlignment="1">
      <alignment horizontal="center" vertical="center"/>
    </xf>
    <xf numFmtId="0" fontId="6" fillId="22" borderId="5" xfId="0" applyFont="1" applyFill="1" applyBorder="1" applyAlignment="1" applyProtection="1">
      <alignment horizontal="center" vertical="center" wrapText="1"/>
      <protection locked="0"/>
    </xf>
    <xf numFmtId="0" fontId="2" fillId="10" borderId="33" xfId="0" applyFont="1" applyFill="1" applyBorder="1" applyAlignment="1" applyProtection="1">
      <alignment horizontal="center" vertical="center" wrapText="1"/>
      <protection hidden="1"/>
    </xf>
    <xf numFmtId="0" fontId="5" fillId="0" borderId="27" xfId="0" applyFont="1" applyBorder="1" applyAlignment="1">
      <alignment horizontal="center" vertical="center"/>
    </xf>
    <xf numFmtId="9" fontId="11" fillId="3" borderId="23" xfId="1" applyFont="1" applyFill="1" applyBorder="1" applyAlignment="1" applyProtection="1">
      <alignment horizontal="center" vertical="center" wrapText="1" readingOrder="2"/>
      <protection hidden="1"/>
    </xf>
    <xf numFmtId="9" fontId="11" fillId="3" borderId="7" xfId="1" applyFont="1" applyFill="1" applyBorder="1" applyAlignment="1" applyProtection="1">
      <alignment horizontal="center" vertical="center" wrapText="1" readingOrder="2"/>
      <protection hidden="1"/>
    </xf>
    <xf numFmtId="9" fontId="11" fillId="3" borderId="20" xfId="1" applyFont="1" applyFill="1" applyBorder="1" applyAlignment="1" applyProtection="1">
      <alignment horizontal="center" vertical="center" wrapText="1" readingOrder="2"/>
      <protection hidden="1"/>
    </xf>
    <xf numFmtId="0" fontId="6" fillId="6" borderId="5" xfId="0" applyFont="1" applyFill="1" applyBorder="1" applyAlignment="1" applyProtection="1">
      <alignment horizontal="center" vertical="center" readingOrder="2"/>
      <protection hidden="1"/>
    </xf>
    <xf numFmtId="0" fontId="10" fillId="22" borderId="4" xfId="2" applyFill="1" applyBorder="1" applyAlignment="1" applyProtection="1">
      <alignment horizontal="center" vertical="center" wrapText="1"/>
      <protection locked="0"/>
    </xf>
    <xf numFmtId="0" fontId="1" fillId="4" borderId="6" xfId="0" applyFont="1" applyFill="1" applyBorder="1" applyAlignment="1" applyProtection="1">
      <alignment horizontal="center" vertical="center" wrapText="1"/>
      <protection locked="0"/>
    </xf>
    <xf numFmtId="0" fontId="6" fillId="6" borderId="37" xfId="0" applyFont="1" applyFill="1" applyBorder="1" applyAlignment="1" applyProtection="1">
      <alignment horizontal="center" vertical="center" wrapText="1"/>
      <protection hidden="1"/>
    </xf>
    <xf numFmtId="0" fontId="6" fillId="6" borderId="36" xfId="0" applyFont="1" applyFill="1" applyBorder="1" applyAlignment="1" applyProtection="1">
      <alignment horizontal="center" vertical="center" wrapText="1"/>
      <protection hidden="1"/>
    </xf>
    <xf numFmtId="0" fontId="6" fillId="6" borderId="30" xfId="0" applyFont="1" applyFill="1" applyBorder="1" applyAlignment="1" applyProtection="1">
      <alignment horizontal="center" vertical="center" wrapText="1"/>
      <protection hidden="1"/>
    </xf>
    <xf numFmtId="0" fontId="6" fillId="6" borderId="5" xfId="0" applyFont="1" applyFill="1" applyBorder="1" applyAlignment="1" applyProtection="1">
      <alignment horizontal="center" vertical="center"/>
      <protection hidden="1"/>
    </xf>
    <xf numFmtId="0" fontId="6" fillId="13" borderId="4" xfId="0" applyFont="1" applyFill="1" applyBorder="1" applyAlignment="1" applyProtection="1">
      <alignment horizontal="center" vertical="center"/>
      <protection hidden="1"/>
    </xf>
    <xf numFmtId="0" fontId="6" fillId="11" borderId="25" xfId="0" applyFont="1" applyFill="1" applyBorder="1" applyAlignment="1" applyProtection="1">
      <alignment horizontal="center" vertical="center"/>
      <protection hidden="1"/>
    </xf>
    <xf numFmtId="0" fontId="2" fillId="6" borderId="37" xfId="0" applyFont="1" applyFill="1" applyBorder="1" applyAlignment="1" applyProtection="1">
      <alignment horizontal="center" vertical="center" wrapText="1"/>
      <protection hidden="1"/>
    </xf>
    <xf numFmtId="0" fontId="7" fillId="12" borderId="39" xfId="0" applyFont="1" applyFill="1" applyBorder="1" applyAlignment="1" applyProtection="1">
      <alignment horizontal="center" vertical="center"/>
      <protection hidden="1"/>
    </xf>
    <xf numFmtId="0" fontId="3" fillId="7" borderId="3" xfId="0" applyFont="1" applyFill="1" applyBorder="1" applyAlignment="1" applyProtection="1">
      <alignment horizontal="center" vertical="center" wrapText="1"/>
      <protection hidden="1"/>
    </xf>
    <xf numFmtId="49" fontId="2" fillId="5" borderId="11" xfId="0" applyNumberFormat="1" applyFont="1" applyFill="1" applyBorder="1" applyAlignment="1" applyProtection="1">
      <alignment horizontal="center" vertical="center" readingOrder="2"/>
      <protection hidden="1"/>
    </xf>
    <xf numFmtId="0" fontId="1" fillId="4" borderId="27" xfId="0" applyFont="1" applyFill="1" applyBorder="1" applyAlignment="1" applyProtection="1">
      <alignment horizontal="center" vertical="center" wrapText="1"/>
      <protection locked="0"/>
    </xf>
    <xf numFmtId="0" fontId="1" fillId="5" borderId="12" xfId="0" applyFont="1" applyFill="1" applyBorder="1" applyAlignment="1" applyProtection="1">
      <alignment horizontal="right" vertical="center" wrapText="1" readingOrder="2"/>
      <protection hidden="1"/>
    </xf>
    <xf numFmtId="0" fontId="6" fillId="16" borderId="6" xfId="0" applyFont="1" applyFill="1" applyBorder="1" applyAlignment="1" applyProtection="1">
      <alignment horizontal="center" vertical="center"/>
      <protection hidden="1"/>
    </xf>
    <xf numFmtId="0" fontId="6" fillId="6" borderId="3" xfId="0" applyFont="1" applyFill="1" applyBorder="1" applyAlignment="1" applyProtection="1">
      <alignment horizontal="center" vertical="center" readingOrder="2"/>
      <protection hidden="1"/>
    </xf>
    <xf numFmtId="0" fontId="6" fillId="6" borderId="2" xfId="0" applyFont="1" applyFill="1" applyBorder="1" applyAlignment="1" applyProtection="1">
      <alignment horizontal="center" vertical="center" readingOrder="2"/>
      <protection hidden="1"/>
    </xf>
    <xf numFmtId="0" fontId="15" fillId="0" borderId="0" xfId="0" applyFont="1"/>
    <xf numFmtId="0" fontId="18" fillId="3" borderId="27" xfId="0" applyFont="1" applyFill="1" applyBorder="1" applyAlignment="1" applyProtection="1">
      <alignment horizontal="right" vertical="center" wrapText="1" readingOrder="2"/>
      <protection hidden="1"/>
    </xf>
    <xf numFmtId="9" fontId="15" fillId="0" borderId="0" xfId="0" applyNumberFormat="1" applyFont="1"/>
    <xf numFmtId="1" fontId="22" fillId="14" borderId="41" xfId="1" applyNumberFormat="1" applyFont="1" applyFill="1" applyBorder="1" applyAlignment="1" applyProtection="1">
      <alignment horizontal="center" vertical="center" wrapText="1" readingOrder="2"/>
      <protection hidden="1"/>
    </xf>
    <xf numFmtId="0" fontId="24" fillId="9" borderId="42" xfId="0" applyFont="1" applyFill="1" applyBorder="1" applyAlignment="1" applyProtection="1">
      <alignment horizontal="center" vertical="center" wrapText="1" readingOrder="2"/>
      <protection hidden="1"/>
    </xf>
    <xf numFmtId="0" fontId="24" fillId="9" borderId="13" xfId="0" applyFont="1" applyFill="1" applyBorder="1" applyAlignment="1" applyProtection="1">
      <alignment horizontal="right" vertical="center" wrapText="1" readingOrder="2"/>
      <protection hidden="1"/>
    </xf>
    <xf numFmtId="0" fontId="24" fillId="9" borderId="13" xfId="0" applyFont="1" applyFill="1" applyBorder="1" applyAlignment="1" applyProtection="1">
      <alignment horizontal="center" vertical="center" wrapText="1" readingOrder="2"/>
      <protection hidden="1"/>
    </xf>
    <xf numFmtId="0" fontId="24" fillId="9" borderId="43" xfId="0" applyFont="1" applyFill="1" applyBorder="1" applyAlignment="1" applyProtection="1">
      <alignment horizontal="center" vertical="center" wrapText="1" readingOrder="2"/>
      <protection hidden="1"/>
    </xf>
    <xf numFmtId="0" fontId="24" fillId="9" borderId="8" xfId="0" applyFont="1" applyFill="1" applyBorder="1" applyAlignment="1" applyProtection="1">
      <alignment horizontal="right" vertical="center" wrapText="1" readingOrder="2"/>
      <protection hidden="1"/>
    </xf>
    <xf numFmtId="0" fontId="24" fillId="9" borderId="45" xfId="0" applyFont="1" applyFill="1" applyBorder="1" applyAlignment="1" applyProtection="1">
      <alignment horizontal="center" vertical="center" wrapText="1" readingOrder="2"/>
      <protection hidden="1"/>
    </xf>
    <xf numFmtId="0" fontId="24" fillId="9" borderId="46" xfId="0" applyFont="1" applyFill="1" applyBorder="1" applyAlignment="1" applyProtection="1">
      <alignment horizontal="right" vertical="center" wrapText="1" readingOrder="2"/>
      <protection hidden="1"/>
    </xf>
    <xf numFmtId="0" fontId="24" fillId="9" borderId="16" xfId="0" applyFont="1" applyFill="1" applyBorder="1" applyAlignment="1" applyProtection="1">
      <alignment horizontal="center" vertical="center" wrapText="1" readingOrder="2"/>
      <protection hidden="1"/>
    </xf>
    <xf numFmtId="2" fontId="23" fillId="19" borderId="44" xfId="0" applyNumberFormat="1" applyFont="1" applyFill="1" applyBorder="1" applyAlignment="1" applyProtection="1">
      <alignment horizontal="center" vertical="center" wrapText="1" readingOrder="2"/>
      <protection hidden="1"/>
    </xf>
    <xf numFmtId="164" fontId="14" fillId="19" borderId="40" xfId="0" applyNumberFormat="1" applyFont="1" applyFill="1" applyBorder="1" applyAlignment="1" applyProtection="1">
      <alignment horizontal="center" vertical="center" wrapText="1" readingOrder="2"/>
      <protection hidden="1"/>
    </xf>
    <xf numFmtId="0" fontId="24" fillId="9" borderId="46" xfId="0" applyFont="1" applyFill="1" applyBorder="1" applyAlignment="1" applyProtection="1">
      <alignment horizontal="center" vertical="center" wrapText="1" readingOrder="2"/>
      <protection hidden="1"/>
    </xf>
    <xf numFmtId="0" fontId="24" fillId="10" borderId="47" xfId="0" applyFont="1" applyFill="1" applyBorder="1" applyAlignment="1" applyProtection="1">
      <alignment horizontal="center" vertical="center" wrapText="1" readingOrder="2"/>
      <protection hidden="1"/>
    </xf>
    <xf numFmtId="0" fontId="24" fillId="10" borderId="48" xfId="0" applyFont="1" applyFill="1" applyBorder="1" applyAlignment="1" applyProtection="1">
      <alignment horizontal="center" vertical="center" wrapText="1" readingOrder="2"/>
      <protection hidden="1"/>
    </xf>
    <xf numFmtId="0" fontId="24" fillId="9" borderId="19" xfId="0" applyFont="1" applyFill="1" applyBorder="1" applyAlignment="1" applyProtection="1">
      <alignment horizontal="center" vertical="center" wrapText="1" readingOrder="2"/>
      <protection hidden="1"/>
    </xf>
    <xf numFmtId="0" fontId="0" fillId="0" borderId="22" xfId="0" applyBorder="1" applyAlignment="1">
      <alignment horizontal="center"/>
    </xf>
    <xf numFmtId="0" fontId="14" fillId="9" borderId="53" xfId="0" applyFont="1" applyFill="1" applyBorder="1" applyAlignment="1" applyProtection="1">
      <alignment horizontal="right" vertical="center" wrapText="1" readingOrder="2"/>
      <protection hidden="1"/>
    </xf>
    <xf numFmtId="1" fontId="25" fillId="14" borderId="41" xfId="1" applyNumberFormat="1" applyFont="1" applyFill="1" applyBorder="1" applyAlignment="1" applyProtection="1">
      <alignment horizontal="center" vertical="center" wrapText="1" readingOrder="2"/>
      <protection hidden="1"/>
    </xf>
    <xf numFmtId="0" fontId="14" fillId="9" borderId="28" xfId="0" applyFont="1" applyFill="1" applyBorder="1" applyAlignment="1" applyProtection="1">
      <alignment horizontal="right" vertical="center" wrapText="1" readingOrder="2"/>
      <protection hidden="1"/>
    </xf>
    <xf numFmtId="0" fontId="6" fillId="6" borderId="37" xfId="0" applyFont="1" applyFill="1" applyBorder="1" applyAlignment="1" applyProtection="1">
      <alignment horizontal="center" vertical="center"/>
      <protection hidden="1"/>
    </xf>
    <xf numFmtId="0" fontId="6" fillId="13" borderId="30" xfId="0" applyFont="1" applyFill="1" applyBorder="1" applyAlignment="1" applyProtection="1">
      <alignment horizontal="center" vertical="center"/>
      <protection hidden="1"/>
    </xf>
    <xf numFmtId="0" fontId="6" fillId="11" borderId="30" xfId="0" applyFont="1" applyFill="1" applyBorder="1" applyAlignment="1" applyProtection="1">
      <alignment horizontal="center" vertical="center"/>
      <protection hidden="1"/>
    </xf>
    <xf numFmtId="0" fontId="1" fillId="0" borderId="7" xfId="0" applyFont="1" applyBorder="1" applyProtection="1">
      <protection hidden="1"/>
    </xf>
    <xf numFmtId="0" fontId="6" fillId="16" borderId="2" xfId="0" applyFont="1" applyFill="1" applyBorder="1" applyAlignment="1" applyProtection="1">
      <alignment horizontal="center" vertical="center"/>
      <protection hidden="1"/>
    </xf>
    <xf numFmtId="0" fontId="26" fillId="16" borderId="21" xfId="0" applyFont="1" applyFill="1" applyBorder="1" applyAlignment="1" applyProtection="1">
      <alignment horizontal="center" vertical="center" wrapText="1"/>
      <protection hidden="1"/>
    </xf>
    <xf numFmtId="0" fontId="18" fillId="25" borderId="6" xfId="0" applyFont="1" applyFill="1" applyBorder="1" applyAlignment="1" applyProtection="1">
      <alignment horizontal="center" vertical="center"/>
      <protection hidden="1"/>
    </xf>
    <xf numFmtId="0" fontId="18" fillId="24" borderId="6" xfId="0" applyFont="1" applyFill="1" applyBorder="1" applyAlignment="1" applyProtection="1">
      <alignment horizontal="center" vertical="center"/>
      <protection hidden="1"/>
    </xf>
    <xf numFmtId="9" fontId="18" fillId="25" borderId="6" xfId="1" applyFont="1" applyFill="1" applyBorder="1" applyAlignment="1" applyProtection="1">
      <alignment horizontal="center" vertical="center"/>
      <protection hidden="1"/>
    </xf>
    <xf numFmtId="9" fontId="18" fillId="24" borderId="6" xfId="1" applyFont="1" applyFill="1" applyBorder="1" applyAlignment="1" applyProtection="1">
      <alignment horizontal="center" vertical="center"/>
      <protection hidden="1"/>
    </xf>
    <xf numFmtId="166" fontId="18" fillId="25" borderId="6" xfId="1" applyNumberFormat="1" applyFont="1" applyFill="1" applyBorder="1" applyAlignment="1" applyProtection="1">
      <alignment horizontal="center" vertical="center"/>
      <protection hidden="1"/>
    </xf>
    <xf numFmtId="166" fontId="18" fillId="24" borderId="6" xfId="1" applyNumberFormat="1" applyFont="1" applyFill="1" applyBorder="1" applyAlignment="1" applyProtection="1">
      <alignment horizontal="center" vertical="center"/>
      <protection hidden="1"/>
    </xf>
    <xf numFmtId="168" fontId="1" fillId="6" borderId="21" xfId="0" applyNumberFormat="1" applyFont="1" applyFill="1" applyBorder="1" applyAlignment="1" applyProtection="1">
      <alignment horizontal="center" vertical="center"/>
      <protection locked="0"/>
    </xf>
    <xf numFmtId="0" fontId="28" fillId="16" borderId="21" xfId="0" applyFont="1" applyFill="1" applyBorder="1" applyAlignment="1" applyProtection="1">
      <alignment horizontal="center" vertical="center" wrapText="1"/>
      <protection hidden="1"/>
    </xf>
    <xf numFmtId="44" fontId="20" fillId="4" borderId="21" xfId="3" applyFont="1" applyFill="1" applyBorder="1" applyAlignment="1" applyProtection="1">
      <alignment horizontal="center" vertical="center" wrapText="1"/>
      <protection hidden="1"/>
    </xf>
    <xf numFmtId="44" fontId="20" fillId="22" borderId="21" xfId="3" applyFont="1" applyFill="1" applyBorder="1" applyAlignment="1" applyProtection="1">
      <alignment horizontal="center" vertical="center" wrapText="1"/>
      <protection hidden="1"/>
    </xf>
    <xf numFmtId="44" fontId="20" fillId="4" borderId="22" xfId="3" applyFont="1" applyFill="1" applyBorder="1" applyAlignment="1" applyProtection="1">
      <alignment horizontal="center" vertical="center" wrapText="1"/>
      <protection hidden="1"/>
    </xf>
    <xf numFmtId="167" fontId="20" fillId="22" borderId="22" xfId="0" applyNumberFormat="1" applyFont="1" applyFill="1" applyBorder="1" applyAlignment="1" applyProtection="1">
      <alignment horizontal="center" vertical="center" wrapText="1"/>
      <protection hidden="1"/>
    </xf>
    <xf numFmtId="44" fontId="20" fillId="22" borderId="22" xfId="3" applyFont="1" applyFill="1" applyBorder="1" applyAlignment="1" applyProtection="1">
      <alignment horizontal="center" vertical="center" wrapText="1"/>
      <protection hidden="1"/>
    </xf>
    <xf numFmtId="0" fontId="29" fillId="16" borderId="9" xfId="0" applyFont="1" applyFill="1" applyBorder="1" applyAlignment="1" applyProtection="1">
      <alignment horizontal="center"/>
      <protection hidden="1"/>
    </xf>
    <xf numFmtId="0" fontId="29" fillId="16" borderId="56" xfId="0" applyFont="1" applyFill="1" applyBorder="1" applyAlignment="1" applyProtection="1">
      <alignment horizontal="center"/>
      <protection hidden="1"/>
    </xf>
    <xf numFmtId="0" fontId="29" fillId="16" borderId="17" xfId="0" applyFont="1" applyFill="1" applyBorder="1" applyAlignment="1" applyProtection="1">
      <alignment horizontal="center" vertical="center" readingOrder="2"/>
      <protection hidden="1"/>
    </xf>
    <xf numFmtId="0" fontId="29" fillId="16" borderId="16" xfId="0" applyFont="1" applyFill="1" applyBorder="1" applyAlignment="1" applyProtection="1">
      <alignment horizontal="center" vertical="center" readingOrder="2"/>
      <protection hidden="1"/>
    </xf>
    <xf numFmtId="0" fontId="29" fillId="16" borderId="20" xfId="0" applyFont="1" applyFill="1" applyBorder="1" applyAlignment="1" applyProtection="1">
      <alignment horizontal="center"/>
      <protection hidden="1"/>
    </xf>
    <xf numFmtId="0" fontId="29" fillId="16" borderId="42" xfId="0" applyFont="1" applyFill="1" applyBorder="1" applyAlignment="1" applyProtection="1">
      <alignment horizontal="center"/>
      <protection hidden="1"/>
    </xf>
    <xf numFmtId="0" fontId="29" fillId="16" borderId="13" xfId="0" applyFont="1" applyFill="1" applyBorder="1" applyAlignment="1" applyProtection="1">
      <alignment horizontal="center" vertical="center" wrapText="1"/>
      <protection hidden="1"/>
    </xf>
    <xf numFmtId="0" fontId="29" fillId="17" borderId="23" xfId="0" applyFont="1" applyFill="1" applyBorder="1" applyAlignment="1" applyProtection="1">
      <alignment horizontal="center"/>
      <protection hidden="1"/>
    </xf>
    <xf numFmtId="2" fontId="30" fillId="17" borderId="21" xfId="0" applyNumberFormat="1" applyFont="1" applyFill="1" applyBorder="1" applyAlignment="1" applyProtection="1">
      <alignment horizontal="center" vertical="center"/>
      <protection hidden="1"/>
    </xf>
    <xf numFmtId="0" fontId="31" fillId="15" borderId="23" xfId="0" applyFont="1" applyFill="1" applyBorder="1" applyAlignment="1" applyProtection="1">
      <alignment horizontal="center" vertical="center"/>
      <protection hidden="1"/>
    </xf>
    <xf numFmtId="0" fontId="31" fillId="15" borderId="37" xfId="0" applyFont="1" applyFill="1" applyBorder="1" applyAlignment="1" applyProtection="1">
      <alignment horizontal="center" vertical="center"/>
      <protection hidden="1"/>
    </xf>
    <xf numFmtId="2" fontId="31" fillId="15" borderId="21" xfId="0" applyNumberFormat="1" applyFont="1" applyFill="1" applyBorder="1" applyAlignment="1" applyProtection="1">
      <alignment horizontal="center" vertical="center"/>
      <protection hidden="1"/>
    </xf>
    <xf numFmtId="0" fontId="29" fillId="11" borderId="25" xfId="0" applyFont="1" applyFill="1" applyBorder="1" applyAlignment="1" applyProtection="1">
      <alignment horizontal="center" vertical="center"/>
      <protection hidden="1"/>
    </xf>
    <xf numFmtId="0" fontId="29" fillId="11" borderId="30" xfId="0" applyFont="1" applyFill="1" applyBorder="1" applyAlignment="1" applyProtection="1">
      <alignment horizontal="center" vertical="center"/>
      <protection hidden="1"/>
    </xf>
    <xf numFmtId="0" fontId="29" fillId="11" borderId="24" xfId="0" applyFont="1" applyFill="1" applyBorder="1" applyAlignment="1" applyProtection="1">
      <alignment horizontal="center" vertical="center"/>
      <protection hidden="1"/>
    </xf>
    <xf numFmtId="9" fontId="32" fillId="17" borderId="23" xfId="1" applyFont="1" applyFill="1" applyBorder="1" applyAlignment="1" applyProtection="1">
      <alignment horizontal="center"/>
      <protection hidden="1"/>
    </xf>
    <xf numFmtId="0" fontId="18" fillId="23" borderId="7" xfId="0" applyFont="1" applyFill="1" applyBorder="1" applyAlignment="1">
      <alignment horizontal="center" wrapText="1"/>
    </xf>
    <xf numFmtId="0" fontId="18" fillId="23" borderId="7" xfId="0" applyFont="1" applyFill="1" applyBorder="1" applyAlignment="1">
      <alignment horizontal="center" vertical="center"/>
    </xf>
    <xf numFmtId="9" fontId="18" fillId="23" borderId="7" xfId="1" applyFont="1" applyFill="1" applyBorder="1" applyAlignment="1">
      <alignment horizontal="center" vertical="center"/>
    </xf>
    <xf numFmtId="0" fontId="3" fillId="8" borderId="3" xfId="0" applyFont="1" applyFill="1" applyBorder="1" applyAlignment="1" applyProtection="1">
      <alignment horizontal="center" vertical="center" wrapText="1"/>
      <protection hidden="1"/>
    </xf>
    <xf numFmtId="0" fontId="0" fillId="0" borderId="2" xfId="0" applyBorder="1" applyAlignment="1">
      <alignment horizontal="center" vertical="center" wrapText="1"/>
    </xf>
    <xf numFmtId="0" fontId="0" fillId="0" borderId="1" xfId="0" applyBorder="1" applyAlignment="1">
      <alignment horizontal="center" vertical="center" wrapText="1"/>
    </xf>
    <xf numFmtId="0" fontId="2" fillId="6" borderId="3" xfId="0" applyFont="1" applyFill="1" applyBorder="1" applyAlignment="1" applyProtection="1">
      <alignment horizontal="center" vertical="center" wrapText="1"/>
      <protection hidden="1"/>
    </xf>
    <xf numFmtId="0" fontId="2" fillId="6" borderId="2" xfId="0" applyFont="1" applyFill="1" applyBorder="1" applyAlignment="1" applyProtection="1">
      <alignment horizontal="center" vertical="center" wrapText="1"/>
      <protection hidden="1"/>
    </xf>
    <xf numFmtId="0" fontId="2" fillId="6" borderId="1" xfId="0" applyFont="1" applyFill="1" applyBorder="1" applyAlignment="1" applyProtection="1">
      <alignment horizontal="center" vertical="center" wrapText="1"/>
      <protection hidden="1"/>
    </xf>
    <xf numFmtId="0" fontId="3" fillId="20" borderId="3" xfId="0" applyFont="1" applyFill="1" applyBorder="1" applyAlignment="1" applyProtection="1">
      <alignment horizontal="center" vertical="center" wrapText="1"/>
      <protection hidden="1"/>
    </xf>
    <xf numFmtId="0" fontId="3" fillId="20" borderId="2" xfId="0" applyFont="1" applyFill="1" applyBorder="1" applyAlignment="1" applyProtection="1">
      <alignment horizontal="center" vertical="center" wrapText="1"/>
      <protection hidden="1"/>
    </xf>
    <xf numFmtId="0" fontId="3" fillId="20" borderId="1" xfId="0" applyFont="1" applyFill="1" applyBorder="1" applyAlignment="1" applyProtection="1">
      <alignment horizontal="center" vertical="center" wrapText="1"/>
      <protection hidden="1"/>
    </xf>
    <xf numFmtId="0" fontId="9" fillId="18" borderId="10" xfId="0" applyFont="1" applyFill="1" applyBorder="1" applyAlignment="1" applyProtection="1">
      <alignment horizontal="center" vertical="center"/>
      <protection hidden="1"/>
    </xf>
    <xf numFmtId="0" fontId="9" fillId="18" borderId="9" xfId="0" applyFont="1" applyFill="1" applyBorder="1" applyAlignment="1" applyProtection="1">
      <alignment horizontal="center" vertical="center"/>
      <protection hidden="1"/>
    </xf>
    <xf numFmtId="0" fontId="7" fillId="6" borderId="29" xfId="0" applyFont="1" applyFill="1" applyBorder="1" applyAlignment="1" applyProtection="1">
      <alignment horizontal="center" vertical="center" wrapText="1"/>
      <protection hidden="1"/>
    </xf>
    <xf numFmtId="0" fontId="4" fillId="6" borderId="36" xfId="0" applyFont="1" applyFill="1" applyBorder="1" applyAlignment="1" applyProtection="1">
      <alignment horizontal="center" vertical="center" wrapText="1"/>
      <protection hidden="1"/>
    </xf>
    <xf numFmtId="0" fontId="6" fillId="6" borderId="3" xfId="0" applyFont="1" applyFill="1" applyBorder="1" applyAlignment="1" applyProtection="1">
      <alignment horizontal="center" vertical="center" readingOrder="2"/>
      <protection hidden="1"/>
    </xf>
    <xf numFmtId="0" fontId="6" fillId="6" borderId="2" xfId="0" applyFont="1" applyFill="1" applyBorder="1" applyAlignment="1" applyProtection="1">
      <alignment horizontal="center" vertical="center" readingOrder="2"/>
      <protection hidden="1"/>
    </xf>
    <xf numFmtId="2" fontId="22" fillId="14" borderId="41" xfId="0" applyNumberFormat="1" applyFont="1" applyFill="1" applyBorder="1" applyAlignment="1" applyProtection="1">
      <alignment horizontal="center" vertical="center" wrapText="1" readingOrder="2"/>
      <protection hidden="1"/>
    </xf>
    <xf numFmtId="2" fontId="22" fillId="14" borderId="38" xfId="0" applyNumberFormat="1" applyFont="1" applyFill="1" applyBorder="1" applyAlignment="1" applyProtection="1">
      <alignment horizontal="center" vertical="center" wrapText="1" readingOrder="2"/>
      <protection hidden="1"/>
    </xf>
    <xf numFmtId="0" fontId="24" fillId="9" borderId="3" xfId="0" applyFont="1" applyFill="1" applyBorder="1" applyAlignment="1" applyProtection="1">
      <alignment horizontal="center" vertical="center" wrapText="1" readingOrder="2"/>
      <protection hidden="1"/>
    </xf>
    <xf numFmtId="0" fontId="24" fillId="9" borderId="2" xfId="0" applyFont="1" applyFill="1" applyBorder="1" applyAlignment="1" applyProtection="1">
      <alignment horizontal="center" vertical="center" wrapText="1" readingOrder="2"/>
      <protection hidden="1"/>
    </xf>
    <xf numFmtId="0" fontId="24" fillId="9" borderId="1" xfId="0" applyFont="1" applyFill="1" applyBorder="1" applyAlignment="1" applyProtection="1">
      <alignment horizontal="center" vertical="center" wrapText="1" readingOrder="2"/>
      <protection hidden="1"/>
    </xf>
    <xf numFmtId="0" fontId="0" fillId="0" borderId="1" xfId="0" applyBorder="1" applyAlignment="1">
      <alignment horizontal="center" vertical="center" wrapText="1" readingOrder="2"/>
    </xf>
    <xf numFmtId="1" fontId="22" fillId="14" borderId="41" xfId="1" applyNumberFormat="1" applyFont="1" applyFill="1" applyBorder="1" applyAlignment="1" applyProtection="1">
      <alignment horizontal="center" vertical="center" wrapText="1" readingOrder="2"/>
      <protection hidden="1"/>
    </xf>
    <xf numFmtId="1" fontId="22" fillId="14" borderId="26" xfId="1" applyNumberFormat="1" applyFont="1" applyFill="1" applyBorder="1" applyAlignment="1" applyProtection="1">
      <alignment horizontal="center" vertical="center" wrapText="1" readingOrder="2"/>
      <protection hidden="1"/>
    </xf>
    <xf numFmtId="1" fontId="22" fillId="14" borderId="38" xfId="1" applyNumberFormat="1" applyFont="1" applyFill="1" applyBorder="1" applyAlignment="1" applyProtection="1">
      <alignment horizontal="center" vertical="center" wrapText="1" readingOrder="2"/>
      <protection hidden="1"/>
    </xf>
    <xf numFmtId="0" fontId="24" fillId="10" borderId="17" xfId="0" applyFont="1" applyFill="1" applyBorder="1" applyAlignment="1" applyProtection="1">
      <alignment horizontal="center" vertical="center" wrapText="1" readingOrder="2"/>
      <protection hidden="1"/>
    </xf>
    <xf numFmtId="0" fontId="24" fillId="10" borderId="15" xfId="0" applyFont="1" applyFill="1" applyBorder="1" applyAlignment="1" applyProtection="1">
      <alignment horizontal="center" vertical="center" wrapText="1" readingOrder="2"/>
      <protection hidden="1"/>
    </xf>
    <xf numFmtId="0" fontId="24" fillId="10" borderId="48" xfId="0" applyFont="1" applyFill="1" applyBorder="1" applyAlignment="1" applyProtection="1">
      <alignment horizontal="center" vertical="center" wrapText="1" readingOrder="2"/>
      <protection hidden="1"/>
    </xf>
    <xf numFmtId="0" fontId="24" fillId="10" borderId="52" xfId="0" applyFont="1" applyFill="1" applyBorder="1" applyAlignment="1" applyProtection="1">
      <alignment horizontal="center" vertical="center" wrapText="1" readingOrder="2"/>
      <protection hidden="1"/>
    </xf>
    <xf numFmtId="0" fontId="24" fillId="10" borderId="51" xfId="0" applyFont="1" applyFill="1" applyBorder="1" applyAlignment="1" applyProtection="1">
      <alignment horizontal="center" vertical="center" wrapText="1" readingOrder="2"/>
      <protection hidden="1"/>
    </xf>
    <xf numFmtId="0" fontId="24" fillId="10" borderId="49" xfId="0" applyFont="1" applyFill="1" applyBorder="1" applyAlignment="1" applyProtection="1">
      <alignment horizontal="center" vertical="center" wrapText="1" readingOrder="2"/>
      <protection hidden="1"/>
    </xf>
    <xf numFmtId="0" fontId="24" fillId="10" borderId="16" xfId="0" applyFont="1" applyFill="1" applyBorder="1" applyAlignment="1" applyProtection="1">
      <alignment horizontal="center" vertical="center" wrapText="1" readingOrder="2"/>
      <protection hidden="1"/>
    </xf>
    <xf numFmtId="0" fontId="24" fillId="10" borderId="22" xfId="0" applyFont="1" applyFill="1" applyBorder="1" applyAlignment="1" applyProtection="1">
      <alignment horizontal="center" vertical="center" wrapText="1" readingOrder="2"/>
      <protection hidden="1"/>
    </xf>
    <xf numFmtId="0" fontId="24" fillId="10" borderId="50" xfId="0" applyFont="1" applyFill="1" applyBorder="1" applyAlignment="1" applyProtection="1">
      <alignment horizontal="center" vertical="center" wrapText="1" readingOrder="2"/>
      <protection hidden="1"/>
    </xf>
    <xf numFmtId="0" fontId="24" fillId="9" borderId="40" xfId="0" applyFont="1" applyFill="1" applyBorder="1" applyAlignment="1" applyProtection="1">
      <alignment horizontal="center" vertical="center" wrapText="1" readingOrder="2"/>
      <protection hidden="1"/>
    </xf>
    <xf numFmtId="0" fontId="24" fillId="9" borderId="31" xfId="0" applyFont="1" applyFill="1" applyBorder="1" applyAlignment="1" applyProtection="1">
      <alignment horizontal="center" vertical="center" wrapText="1" readingOrder="2"/>
      <protection hidden="1"/>
    </xf>
    <xf numFmtId="0" fontId="24" fillId="9" borderId="41" xfId="0" applyFont="1" applyFill="1" applyBorder="1" applyAlignment="1" applyProtection="1">
      <alignment horizontal="center" vertical="center" wrapText="1" readingOrder="2"/>
      <protection hidden="1"/>
    </xf>
    <xf numFmtId="0" fontId="21" fillId="10" borderId="17" xfId="0" applyFont="1" applyFill="1" applyBorder="1" applyAlignment="1" applyProtection="1">
      <alignment horizontal="center" vertical="center" wrapText="1" readingOrder="2"/>
      <protection hidden="1"/>
    </xf>
    <xf numFmtId="0" fontId="21" fillId="10" borderId="20" xfId="0" applyFont="1" applyFill="1" applyBorder="1" applyAlignment="1" applyProtection="1">
      <alignment horizontal="center" vertical="center" wrapText="1" readingOrder="2"/>
      <protection hidden="1"/>
    </xf>
    <xf numFmtId="0" fontId="21" fillId="10" borderId="15" xfId="0" applyNumberFormat="1" applyFont="1" applyFill="1" applyBorder="1" applyAlignment="1" applyProtection="1">
      <alignment horizontal="center" vertical="center" wrapText="1" readingOrder="2"/>
      <protection hidden="1"/>
    </xf>
    <xf numFmtId="0" fontId="21" fillId="10" borderId="23" xfId="0" applyNumberFormat="1" applyFont="1" applyFill="1" applyBorder="1" applyAlignment="1" applyProtection="1">
      <alignment horizontal="center" vertical="center" wrapText="1" readingOrder="2"/>
      <protection hidden="1"/>
    </xf>
    <xf numFmtId="0" fontId="1" fillId="9" borderId="10" xfId="0" applyFont="1" applyFill="1" applyBorder="1" applyAlignment="1">
      <alignment horizontal="center"/>
    </xf>
    <xf numFmtId="0" fontId="1" fillId="9" borderId="34" xfId="0" applyFont="1" applyFill="1" applyBorder="1" applyAlignment="1">
      <alignment horizontal="center"/>
    </xf>
    <xf numFmtId="0" fontId="1" fillId="9" borderId="9" xfId="0" applyFont="1" applyFill="1" applyBorder="1" applyAlignment="1">
      <alignment horizontal="center"/>
    </xf>
    <xf numFmtId="0" fontId="2" fillId="21" borderId="51" xfId="0" applyFont="1" applyFill="1" applyBorder="1" applyAlignment="1" applyProtection="1">
      <alignment horizontal="center" vertical="center" readingOrder="2"/>
      <protection hidden="1"/>
    </xf>
    <xf numFmtId="0" fontId="2" fillId="21" borderId="37" xfId="0" applyFont="1" applyFill="1" applyBorder="1" applyAlignment="1" applyProtection="1">
      <alignment horizontal="center" vertical="center" readingOrder="2"/>
      <protection hidden="1"/>
    </xf>
    <xf numFmtId="0" fontId="2" fillId="21" borderId="21" xfId="0" applyFont="1" applyFill="1" applyBorder="1" applyAlignment="1" applyProtection="1">
      <alignment horizontal="center" vertical="center" readingOrder="2"/>
      <protection hidden="1"/>
    </xf>
    <xf numFmtId="0" fontId="2" fillId="21" borderId="54" xfId="0" applyFont="1" applyFill="1" applyBorder="1" applyAlignment="1" applyProtection="1">
      <alignment horizontal="center" vertical="center" wrapText="1"/>
      <protection hidden="1"/>
    </xf>
    <xf numFmtId="0" fontId="2" fillId="21" borderId="30" xfId="0" applyFont="1" applyFill="1" applyBorder="1" applyAlignment="1" applyProtection="1">
      <alignment horizontal="center" vertical="center" wrapText="1"/>
      <protection hidden="1"/>
    </xf>
    <xf numFmtId="0" fontId="2" fillId="21" borderId="25" xfId="0" applyFont="1" applyFill="1" applyBorder="1" applyAlignment="1" applyProtection="1">
      <alignment horizontal="center" vertical="center" wrapText="1"/>
      <protection hidden="1"/>
    </xf>
    <xf numFmtId="0" fontId="2" fillId="21" borderId="10" xfId="0" applyFont="1" applyFill="1" applyBorder="1" applyAlignment="1">
      <alignment horizontal="center" vertical="center"/>
    </xf>
    <xf numFmtId="0" fontId="2" fillId="21" borderId="55" xfId="0" applyFont="1" applyFill="1" applyBorder="1" applyAlignment="1">
      <alignment horizontal="center" vertical="center"/>
    </xf>
    <xf numFmtId="0" fontId="2" fillId="21" borderId="9" xfId="0" applyFont="1" applyFill="1" applyBorder="1" applyAlignment="1">
      <alignment horizontal="center" vertical="center"/>
    </xf>
    <xf numFmtId="0" fontId="2" fillId="9" borderId="10" xfId="0" applyFont="1" applyFill="1" applyBorder="1" applyAlignment="1">
      <alignment horizontal="center" vertical="center" wrapText="1"/>
    </xf>
    <xf numFmtId="0" fontId="2" fillId="9" borderId="9" xfId="0" applyFont="1" applyFill="1" applyBorder="1" applyAlignment="1">
      <alignment horizontal="center" vertical="center" wrapText="1"/>
    </xf>
    <xf numFmtId="0" fontId="2" fillId="9" borderId="8" xfId="0" applyFont="1" applyFill="1" applyBorder="1" applyAlignment="1">
      <alignment horizontal="center"/>
    </xf>
    <xf numFmtId="0" fontId="2" fillId="9" borderId="35" xfId="0" applyFont="1" applyFill="1" applyBorder="1" applyAlignment="1">
      <alignment horizontal="center"/>
    </xf>
    <xf numFmtId="0" fontId="2" fillId="9" borderId="3" xfId="0" applyFont="1" applyFill="1" applyBorder="1" applyAlignment="1">
      <alignment horizontal="center" vertical="center" wrapText="1"/>
    </xf>
    <xf numFmtId="0" fontId="2" fillId="9" borderId="2" xfId="0" applyFont="1" applyFill="1" applyBorder="1" applyAlignment="1">
      <alignment horizontal="center" vertical="center" wrapText="1"/>
    </xf>
    <xf numFmtId="0" fontId="6" fillId="16" borderId="52" xfId="0" applyFont="1" applyFill="1" applyBorder="1" applyAlignment="1" applyProtection="1">
      <alignment horizontal="center" vertical="center" readingOrder="2"/>
      <protection hidden="1"/>
    </xf>
    <xf numFmtId="0" fontId="0" fillId="0" borderId="33" xfId="0" applyBorder="1" applyAlignment="1">
      <alignment horizontal="center" vertical="center" readingOrder="2"/>
    </xf>
    <xf numFmtId="0" fontId="6" fillId="16" borderId="51" xfId="0" applyFont="1" applyFill="1" applyBorder="1" applyAlignment="1" applyProtection="1">
      <alignment horizontal="center" vertical="center" wrapText="1"/>
      <protection hidden="1"/>
    </xf>
    <xf numFmtId="0" fontId="0" fillId="0" borderId="21" xfId="0" applyBorder="1" applyAlignment="1">
      <alignment horizontal="center" vertical="center" wrapText="1"/>
    </xf>
    <xf numFmtId="0" fontId="0" fillId="0" borderId="14" xfId="0" applyBorder="1" applyAlignment="1">
      <alignment horizontal="center" vertical="center" wrapText="1"/>
    </xf>
    <xf numFmtId="0" fontId="6" fillId="16" borderId="3" xfId="0" applyFont="1" applyFill="1" applyBorder="1" applyAlignment="1" applyProtection="1">
      <alignment horizontal="center" vertical="center"/>
      <protection hidden="1"/>
    </xf>
    <xf numFmtId="0" fontId="6" fillId="16" borderId="6" xfId="0" applyFont="1" applyFill="1" applyBorder="1" applyAlignment="1" applyProtection="1">
      <alignment horizontal="center" vertical="center"/>
      <protection hidden="1"/>
    </xf>
    <xf numFmtId="0" fontId="18" fillId="24" borderId="3" xfId="0" applyFont="1" applyFill="1" applyBorder="1" applyAlignment="1">
      <alignment horizontal="center" vertical="center" wrapText="1"/>
    </xf>
    <xf numFmtId="0" fontId="33" fillId="24" borderId="2" xfId="0" applyFont="1" applyFill="1" applyBorder="1" applyAlignment="1">
      <alignment vertical="center"/>
    </xf>
    <xf numFmtId="0" fontId="33" fillId="24" borderId="1" xfId="0" applyFont="1" applyFill="1" applyBorder="1" applyAlignment="1">
      <alignment vertical="center"/>
    </xf>
    <xf numFmtId="0" fontId="18" fillId="25" borderId="3" xfId="0" applyFont="1" applyFill="1" applyBorder="1" applyAlignment="1">
      <alignment horizontal="center" vertical="center" wrapText="1"/>
    </xf>
    <xf numFmtId="0" fontId="33" fillId="25" borderId="2" xfId="0" applyFont="1" applyFill="1" applyBorder="1" applyAlignment="1">
      <alignment vertical="center"/>
    </xf>
    <xf numFmtId="0" fontId="33" fillId="25" borderId="1" xfId="0" applyFont="1" applyFill="1" applyBorder="1" applyAlignment="1">
      <alignment vertical="center"/>
    </xf>
    <xf numFmtId="0" fontId="1" fillId="4" borderId="31" xfId="0" applyFont="1" applyFill="1" applyBorder="1" applyAlignment="1" applyProtection="1">
      <protection hidden="1"/>
    </xf>
    <xf numFmtId="0" fontId="0" fillId="0" borderId="31" xfId="0" applyBorder="1" applyAlignment="1"/>
  </cellXfs>
  <cellStyles count="4">
    <cellStyle name="Currency" xfId="3" builtinId="4"/>
    <cellStyle name="Normal" xfId="0" builtinId="0"/>
    <cellStyle name="Percent" xfId="1" builtinId="5"/>
    <cellStyle name="היפר-קישור" xfId="2" builtinId="8"/>
  </cellStyles>
  <dxfs count="64">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colors>
    <mruColors>
      <color rgb="FFACE3F0"/>
      <color rgb="FF727E70"/>
      <color rgb="FF879385"/>
      <color rgb="FF47438D"/>
      <color rgb="FF3689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Liorm/AppData/Local/Microsoft/Windows/INetCache/Content.Outlook/JKZBKYL0/&#1502;&#1508;&#1500;%20&#1500;&#1488;%20&#1500;&#1491;&#1488;&#1493;&#1490;&#1493;&#1505;&#1496;%2020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תנאי סף"/>
      <sheetName val="איכות"/>
      <sheetName val="תכנית מוצעת"/>
      <sheetName val="מחיר"/>
      <sheetName val="סיכום"/>
    </sheetNames>
    <sheetDataSet>
      <sheetData sheetId="0">
        <row r="1">
          <cell r="D1">
            <v>1</v>
          </cell>
          <cell r="E1">
            <v>2</v>
          </cell>
          <cell r="F1">
            <v>3</v>
          </cell>
        </row>
        <row r="2">
          <cell r="D2"/>
          <cell r="E2"/>
          <cell r="F2"/>
        </row>
      </sheetData>
      <sheetData sheetId="1"/>
      <sheetData sheetId="2"/>
      <sheetData sheetId="3"/>
      <sheetData sheetId="4"/>
    </sheetDataSet>
  </externalBook>
</externalLink>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58"/>
  <sheetViews>
    <sheetView showGridLines="0" rightToLeft="1" tabSelected="1" view="pageBreakPreview" zoomScaleNormal="100" zoomScaleSheetLayoutView="100" workbookViewId="0">
      <pane xSplit="4" ySplit="9" topLeftCell="E10" activePane="bottomRight" state="frozen"/>
      <selection pane="topRight" activeCell="D1" sqref="D1"/>
      <selection pane="bottomLeft" activeCell="A8" sqref="A8"/>
      <selection pane="bottomRight" activeCell="D42" sqref="D42"/>
    </sheetView>
  </sheetViews>
  <sheetFormatPr defaultColWidth="9" defaultRowHeight="13.8" x14ac:dyDescent="0.25"/>
  <cols>
    <col min="1" max="1" width="1.796875" style="10" customWidth="1"/>
    <col min="2" max="2" width="13.296875" style="10" customWidth="1"/>
    <col min="3" max="3" width="10" style="10" customWidth="1"/>
    <col min="4" max="4" width="83.8984375" style="10" customWidth="1"/>
    <col min="5" max="5" width="23.59765625" style="10" bestFit="1" customWidth="1"/>
    <col min="6" max="6" width="23.59765625" style="10" customWidth="1"/>
    <col min="7" max="7" width="23.59765625" style="10" bestFit="1" customWidth="1"/>
    <col min="8" max="8" width="2.3984375" style="10" customWidth="1"/>
    <col min="9" max="16384" width="9" style="10"/>
  </cols>
  <sheetData>
    <row r="1" spans="2:7" ht="6" customHeight="1" thickBot="1" x14ac:dyDescent="0.3"/>
    <row r="2" spans="2:7" s="14" customFormat="1" ht="18.75" customHeight="1" x14ac:dyDescent="0.25">
      <c r="B2" s="112" t="s">
        <v>52</v>
      </c>
      <c r="C2" s="112" t="s">
        <v>27</v>
      </c>
      <c r="D2" s="120" t="s">
        <v>5</v>
      </c>
      <c r="E2" s="122"/>
      <c r="F2" s="47"/>
      <c r="G2" s="122"/>
    </row>
    <row r="3" spans="2:7" ht="15.75" customHeight="1" x14ac:dyDescent="0.25">
      <c r="B3" s="113"/>
      <c r="C3" s="113"/>
      <c r="D3" s="121"/>
      <c r="E3" s="123"/>
      <c r="F3" s="48"/>
      <c r="G3" s="123"/>
    </row>
    <row r="4" spans="2:7" ht="36" customHeight="1" x14ac:dyDescent="0.25">
      <c r="B4" s="113"/>
      <c r="C4" s="113"/>
      <c r="D4" s="40" t="s">
        <v>29</v>
      </c>
      <c r="E4" s="31"/>
      <c r="F4" s="31"/>
      <c r="G4" s="31"/>
    </row>
    <row r="5" spans="2:7" ht="15.75" customHeight="1" x14ac:dyDescent="0.25">
      <c r="B5" s="113" t="s">
        <v>52</v>
      </c>
      <c r="C5" s="113"/>
      <c r="D5" s="34" t="s">
        <v>30</v>
      </c>
      <c r="E5" s="31"/>
      <c r="F5" s="31"/>
      <c r="G5" s="31"/>
    </row>
    <row r="6" spans="2:7" ht="15" customHeight="1" x14ac:dyDescent="0.25">
      <c r="B6" s="113"/>
      <c r="C6" s="113"/>
      <c r="D6" s="34" t="s">
        <v>17</v>
      </c>
      <c r="E6" s="25"/>
      <c r="F6" s="25"/>
      <c r="G6" s="25"/>
    </row>
    <row r="7" spans="2:7" ht="32.25" customHeight="1" x14ac:dyDescent="0.25">
      <c r="B7" s="113"/>
      <c r="C7" s="113"/>
      <c r="D7" s="35" t="s">
        <v>18</v>
      </c>
      <c r="E7" s="25"/>
      <c r="F7" s="25"/>
      <c r="G7" s="25"/>
    </row>
    <row r="8" spans="2:7" ht="31.5" customHeight="1" thickBot="1" x14ac:dyDescent="0.3">
      <c r="B8" s="114"/>
      <c r="C8" s="114"/>
      <c r="D8" s="36" t="s">
        <v>19</v>
      </c>
      <c r="E8" s="32"/>
      <c r="F8" s="32"/>
      <c r="G8" s="32"/>
    </row>
    <row r="9" spans="2:7" s="15" customFormat="1" ht="21" customHeight="1" thickBot="1" x14ac:dyDescent="0.3">
      <c r="B9" s="115" t="s">
        <v>53</v>
      </c>
      <c r="C9" s="22" t="s">
        <v>32</v>
      </c>
      <c r="D9" s="22" t="s">
        <v>21</v>
      </c>
      <c r="E9" s="22"/>
      <c r="F9" s="22"/>
      <c r="G9" s="22"/>
    </row>
    <row r="10" spans="2:7" s="15" customFormat="1" ht="15.6" x14ac:dyDescent="0.25">
      <c r="B10" s="116"/>
      <c r="C10" s="2" t="s">
        <v>33</v>
      </c>
      <c r="D10" s="45" t="s">
        <v>20</v>
      </c>
      <c r="E10" s="33"/>
      <c r="F10" s="33"/>
      <c r="G10" s="33"/>
    </row>
    <row r="11" spans="2:7" s="15" customFormat="1" ht="27.6" x14ac:dyDescent="0.25">
      <c r="B11" s="116"/>
      <c r="C11" s="2" t="s">
        <v>34</v>
      </c>
      <c r="D11" s="45" t="s">
        <v>48</v>
      </c>
      <c r="E11" s="33"/>
      <c r="F11" s="33"/>
      <c r="G11" s="33"/>
    </row>
    <row r="12" spans="2:7" s="15" customFormat="1" ht="27.6" x14ac:dyDescent="0.25">
      <c r="B12" s="116"/>
      <c r="C12" s="2" t="s">
        <v>35</v>
      </c>
      <c r="D12" s="45" t="s">
        <v>7</v>
      </c>
      <c r="E12" s="33"/>
      <c r="F12" s="33"/>
      <c r="G12" s="33"/>
    </row>
    <row r="13" spans="2:7" s="15" customFormat="1" ht="41.4" x14ac:dyDescent="0.25">
      <c r="B13" s="116"/>
      <c r="C13" s="2" t="s">
        <v>36</v>
      </c>
      <c r="D13" s="45" t="s">
        <v>8</v>
      </c>
      <c r="E13" s="33"/>
      <c r="F13" s="33"/>
      <c r="G13" s="33"/>
    </row>
    <row r="14" spans="2:7" s="15" customFormat="1" ht="41.4" x14ac:dyDescent="0.25">
      <c r="B14" s="116"/>
      <c r="C14" s="2" t="s">
        <v>37</v>
      </c>
      <c r="D14" s="45" t="s">
        <v>41</v>
      </c>
      <c r="E14" s="33"/>
      <c r="F14" s="33"/>
      <c r="G14" s="33"/>
    </row>
    <row r="15" spans="2:7" s="15" customFormat="1" ht="28.2" thickBot="1" x14ac:dyDescent="0.3">
      <c r="B15" s="116"/>
      <c r="C15" s="2" t="s">
        <v>38</v>
      </c>
      <c r="D15" s="45" t="s">
        <v>49</v>
      </c>
      <c r="E15" s="33"/>
      <c r="F15" s="33"/>
      <c r="G15" s="33"/>
    </row>
    <row r="16" spans="2:7" s="15" customFormat="1" ht="21" customHeight="1" thickBot="1" x14ac:dyDescent="0.3">
      <c r="B16" s="116"/>
      <c r="C16" s="1" t="s">
        <v>39</v>
      </c>
      <c r="D16" s="42" t="s">
        <v>42</v>
      </c>
      <c r="E16" s="42"/>
      <c r="F16" s="42"/>
      <c r="G16" s="42"/>
    </row>
    <row r="17" spans="2:7" s="15" customFormat="1" ht="40.950000000000003" customHeight="1" thickBot="1" x14ac:dyDescent="0.3">
      <c r="B17" s="117"/>
      <c r="C17" s="43" t="s">
        <v>40</v>
      </c>
      <c r="D17" s="45" t="s">
        <v>50</v>
      </c>
      <c r="E17" s="44"/>
      <c r="F17" s="44"/>
      <c r="G17" s="33"/>
    </row>
    <row r="18" spans="2:7" s="15" customFormat="1" ht="21" customHeight="1" thickBot="1" x14ac:dyDescent="0.3">
      <c r="B18" s="16"/>
      <c r="C18" s="16">
        <v>5.3</v>
      </c>
      <c r="D18" s="16" t="s">
        <v>51</v>
      </c>
      <c r="E18" s="16"/>
      <c r="F18" s="16"/>
      <c r="G18" s="16"/>
    </row>
    <row r="19" spans="2:7" s="15" customFormat="1" ht="40.950000000000003" customHeight="1" x14ac:dyDescent="0.25">
      <c r="B19" s="109" t="s">
        <v>54</v>
      </c>
      <c r="C19" s="2" t="s">
        <v>57</v>
      </c>
      <c r="D19" s="45" t="s">
        <v>55</v>
      </c>
      <c r="E19" s="44"/>
      <c r="F19" s="44"/>
      <c r="G19" s="44"/>
    </row>
    <row r="20" spans="2:7" s="15" customFormat="1" ht="40.950000000000003" customHeight="1" thickBot="1" x14ac:dyDescent="0.3">
      <c r="B20" s="111"/>
      <c r="C20" s="2" t="s">
        <v>58</v>
      </c>
      <c r="D20" s="45" t="s">
        <v>56</v>
      </c>
      <c r="E20" s="44"/>
      <c r="F20" s="44"/>
      <c r="G20" s="44"/>
    </row>
    <row r="21" spans="2:7" s="15" customFormat="1" ht="40.950000000000003" customHeight="1" x14ac:dyDescent="0.25">
      <c r="B21" s="109" t="s">
        <v>59</v>
      </c>
      <c r="C21" s="2" t="s">
        <v>60</v>
      </c>
      <c r="D21" s="45" t="s">
        <v>61</v>
      </c>
      <c r="E21" s="44"/>
      <c r="F21" s="44"/>
      <c r="G21" s="44"/>
    </row>
    <row r="22" spans="2:7" s="15" customFormat="1" ht="40.950000000000003" customHeight="1" x14ac:dyDescent="0.25">
      <c r="B22" s="110"/>
      <c r="C22" s="2" t="s">
        <v>62</v>
      </c>
      <c r="D22" s="45" t="s">
        <v>64</v>
      </c>
      <c r="E22" s="44"/>
      <c r="F22" s="44"/>
      <c r="G22" s="44"/>
    </row>
    <row r="23" spans="2:7" s="15" customFormat="1" ht="40.950000000000003" customHeight="1" thickBot="1" x14ac:dyDescent="0.3">
      <c r="B23" s="111"/>
      <c r="C23" s="2" t="s">
        <v>63</v>
      </c>
      <c r="D23" s="45" t="s">
        <v>65</v>
      </c>
      <c r="E23" s="44"/>
      <c r="F23" s="44"/>
      <c r="G23" s="44"/>
    </row>
    <row r="24" spans="2:7" s="15" customFormat="1" ht="40.950000000000003" customHeight="1" thickBot="1" x14ac:dyDescent="0.3">
      <c r="B24" s="16" t="s">
        <v>66</v>
      </c>
      <c r="C24" s="2" t="s">
        <v>67</v>
      </c>
      <c r="D24" s="45" t="s">
        <v>68</v>
      </c>
      <c r="E24" s="44"/>
      <c r="F24" s="44"/>
      <c r="G24" s="44"/>
    </row>
    <row r="25" spans="2:7" s="17" customFormat="1" ht="19.8" thickBot="1" x14ac:dyDescent="0.3">
      <c r="C25" s="118" t="s">
        <v>4</v>
      </c>
      <c r="D25" s="119"/>
      <c r="E25" s="41"/>
      <c r="F25" s="41"/>
      <c r="G25" s="41"/>
    </row>
    <row r="26" spans="2:7" s="17" customFormat="1" ht="17.399999999999999" thickBot="1" x14ac:dyDescent="0.3">
      <c r="B26" s="180"/>
      <c r="C26" s="3">
        <v>6</v>
      </c>
      <c r="D26" s="6" t="s">
        <v>6</v>
      </c>
      <c r="E26" s="18"/>
      <c r="F26" s="18"/>
      <c r="G26" s="18"/>
    </row>
    <row r="27" spans="2:7" s="17" customFormat="1" ht="15.6" x14ac:dyDescent="0.25">
      <c r="B27" s="181"/>
      <c r="C27" s="4">
        <v>6.1</v>
      </c>
      <c r="D27" s="7" t="s">
        <v>69</v>
      </c>
      <c r="E27" s="33"/>
      <c r="F27" s="33"/>
      <c r="G27" s="33"/>
    </row>
    <row r="28" spans="2:7" s="17" customFormat="1" ht="15.6" x14ac:dyDescent="0.25">
      <c r="B28" s="181"/>
      <c r="C28" s="4">
        <v>6.2</v>
      </c>
      <c r="D28" s="7" t="s">
        <v>71</v>
      </c>
      <c r="E28" s="33"/>
      <c r="F28" s="33"/>
      <c r="G28" s="33"/>
    </row>
    <row r="29" spans="2:7" s="17" customFormat="1" ht="27.6" x14ac:dyDescent="0.25">
      <c r="B29" s="181"/>
      <c r="C29" s="4">
        <v>6.3</v>
      </c>
      <c r="D29" s="7" t="s">
        <v>70</v>
      </c>
      <c r="E29" s="33"/>
      <c r="F29" s="33"/>
      <c r="G29" s="33"/>
    </row>
    <row r="30" spans="2:7" s="17" customFormat="1" ht="27.6" x14ac:dyDescent="0.25">
      <c r="B30" s="181"/>
      <c r="C30" s="4">
        <v>6.4</v>
      </c>
      <c r="D30" s="7" t="s">
        <v>72</v>
      </c>
      <c r="E30" s="33"/>
      <c r="F30" s="33"/>
      <c r="G30" s="33"/>
    </row>
    <row r="31" spans="2:7" s="17" customFormat="1" ht="27.6" x14ac:dyDescent="0.25">
      <c r="B31" s="181"/>
      <c r="C31" s="4">
        <v>6.5</v>
      </c>
      <c r="D31" s="7" t="s">
        <v>73</v>
      </c>
      <c r="E31" s="33"/>
      <c r="F31" s="33"/>
      <c r="G31" s="33"/>
    </row>
    <row r="32" spans="2:7" s="17" customFormat="1" ht="15.6" x14ac:dyDescent="0.25">
      <c r="B32" s="181"/>
      <c r="C32" s="4">
        <v>6.6</v>
      </c>
      <c r="D32" s="7" t="s">
        <v>74</v>
      </c>
      <c r="E32" s="33"/>
      <c r="F32" s="33"/>
      <c r="G32" s="33"/>
    </row>
    <row r="33" spans="2:7" s="17" customFormat="1" ht="27.6" x14ac:dyDescent="0.25">
      <c r="B33" s="181"/>
      <c r="C33" s="4"/>
      <c r="D33" s="7" t="s">
        <v>43</v>
      </c>
      <c r="E33" s="33"/>
      <c r="F33" s="33"/>
      <c r="G33" s="33"/>
    </row>
    <row r="34" spans="2:7" s="17" customFormat="1" ht="15.6" x14ac:dyDescent="0.25">
      <c r="B34" s="181"/>
      <c r="C34" s="4">
        <v>6.7</v>
      </c>
      <c r="D34" s="7" t="s">
        <v>75</v>
      </c>
      <c r="E34" s="33"/>
      <c r="F34" s="33"/>
      <c r="G34" s="33"/>
    </row>
    <row r="35" spans="2:7" s="17" customFormat="1" ht="40.200000000000003" x14ac:dyDescent="0.25">
      <c r="B35" s="181"/>
      <c r="C35" s="4">
        <v>6.8</v>
      </c>
      <c r="D35" s="50" t="s">
        <v>76</v>
      </c>
      <c r="E35" s="33"/>
      <c r="F35" s="33"/>
      <c r="G35" s="33"/>
    </row>
    <row r="36" spans="2:7" s="17" customFormat="1" ht="40.200000000000003" x14ac:dyDescent="0.25">
      <c r="B36" s="181"/>
      <c r="C36" s="4">
        <v>6.9</v>
      </c>
      <c r="D36" s="50" t="s">
        <v>77</v>
      </c>
      <c r="E36" s="33"/>
      <c r="F36" s="33"/>
      <c r="G36" s="33"/>
    </row>
    <row r="37" spans="2:7" s="17" customFormat="1" ht="40.200000000000003" x14ac:dyDescent="0.25">
      <c r="B37" s="181"/>
      <c r="C37" s="5">
        <v>6.1</v>
      </c>
      <c r="D37" s="50" t="s">
        <v>78</v>
      </c>
      <c r="E37" s="33"/>
      <c r="F37" s="33"/>
      <c r="G37" s="33"/>
    </row>
    <row r="38" spans="2:7" s="17" customFormat="1" ht="15.6" x14ac:dyDescent="0.25">
      <c r="B38" s="181"/>
      <c r="C38" s="4">
        <v>6.11</v>
      </c>
      <c r="D38" s="50" t="s">
        <v>79</v>
      </c>
      <c r="E38" s="33"/>
      <c r="F38" s="33"/>
      <c r="G38" s="33"/>
    </row>
    <row r="39" spans="2:7" s="17" customFormat="1" ht="26.4" x14ac:dyDescent="0.25">
      <c r="B39" s="181"/>
      <c r="C39" s="5">
        <v>6.12</v>
      </c>
      <c r="D39" s="50" t="s">
        <v>80</v>
      </c>
      <c r="E39" s="33"/>
      <c r="F39" s="33"/>
      <c r="G39" s="33"/>
    </row>
    <row r="40" spans="2:7" s="17" customFormat="1" ht="15.6" x14ac:dyDescent="0.25">
      <c r="B40" s="181"/>
      <c r="C40" s="4">
        <v>6.13</v>
      </c>
      <c r="D40" s="50" t="s">
        <v>81</v>
      </c>
      <c r="E40" s="33"/>
      <c r="F40" s="33"/>
      <c r="G40" s="33"/>
    </row>
    <row r="41" spans="2:7" s="17" customFormat="1" ht="15.6" x14ac:dyDescent="0.25">
      <c r="B41" s="181"/>
      <c r="C41" s="5">
        <v>6.14</v>
      </c>
      <c r="D41" s="50" t="s">
        <v>82</v>
      </c>
      <c r="E41" s="33"/>
      <c r="F41" s="33"/>
      <c r="G41" s="33"/>
    </row>
    <row r="42" spans="2:7" s="17" customFormat="1" ht="15.6" x14ac:dyDescent="0.25">
      <c r="B42" s="181"/>
      <c r="C42" s="4">
        <v>6.15</v>
      </c>
      <c r="D42" s="50" t="s">
        <v>83</v>
      </c>
      <c r="E42" s="33"/>
      <c r="F42" s="33"/>
      <c r="G42" s="33"/>
    </row>
    <row r="43" spans="2:7" s="17" customFormat="1" ht="15.6" x14ac:dyDescent="0.25">
      <c r="B43" s="181"/>
      <c r="C43" s="4">
        <v>6.16</v>
      </c>
      <c r="D43" s="50" t="s">
        <v>84</v>
      </c>
      <c r="E43" s="33"/>
      <c r="F43" s="33"/>
      <c r="G43" s="33"/>
    </row>
    <row r="44" spans="2:7" s="17" customFormat="1" ht="15.6" x14ac:dyDescent="0.25">
      <c r="B44" s="181"/>
      <c r="C44" s="4">
        <v>6.17</v>
      </c>
      <c r="D44" s="50" t="s">
        <v>85</v>
      </c>
      <c r="E44" s="33"/>
      <c r="F44" s="33"/>
      <c r="G44" s="33"/>
    </row>
    <row r="45" spans="2:7" s="17" customFormat="1" ht="15.6" x14ac:dyDescent="0.25">
      <c r="B45" s="181"/>
      <c r="C45" s="5">
        <v>6.18</v>
      </c>
      <c r="D45" s="50" t="s">
        <v>86</v>
      </c>
      <c r="E45" s="33"/>
      <c r="F45" s="33"/>
      <c r="G45" s="33"/>
    </row>
    <row r="46" spans="2:7" s="17" customFormat="1" ht="26.4" x14ac:dyDescent="0.25">
      <c r="B46" s="181"/>
      <c r="C46" s="4">
        <v>6.19</v>
      </c>
      <c r="D46" s="50" t="s">
        <v>87</v>
      </c>
      <c r="E46" s="33"/>
      <c r="F46" s="33"/>
      <c r="G46" s="33"/>
    </row>
    <row r="47" spans="2:7" s="17" customFormat="1" ht="31.2" x14ac:dyDescent="0.25">
      <c r="B47" s="181"/>
      <c r="C47" s="5">
        <v>6.2</v>
      </c>
      <c r="D47" s="50" t="s">
        <v>88</v>
      </c>
      <c r="E47" s="33"/>
      <c r="F47" s="33"/>
      <c r="G47" s="33"/>
    </row>
    <row r="48" spans="2:7" s="17" customFormat="1" ht="16.2" thickBot="1" x14ac:dyDescent="0.3">
      <c r="B48" s="181"/>
      <c r="C48" s="4">
        <v>6.21</v>
      </c>
      <c r="D48" s="50" t="s">
        <v>89</v>
      </c>
      <c r="E48" s="33"/>
      <c r="F48" s="33"/>
      <c r="G48" s="33"/>
    </row>
    <row r="49" spans="3:7" ht="14.25" hidden="1" customHeight="1" x14ac:dyDescent="0.25">
      <c r="C49" s="5">
        <v>7.15</v>
      </c>
      <c r="D49" s="8" t="s">
        <v>22</v>
      </c>
      <c r="E49" s="33"/>
      <c r="F49" s="33"/>
      <c r="G49" s="33"/>
    </row>
    <row r="50" spans="3:7" ht="14.25" hidden="1" customHeight="1" x14ac:dyDescent="0.25">
      <c r="C50" s="5">
        <v>7.16</v>
      </c>
      <c r="D50" s="8" t="s">
        <v>9</v>
      </c>
      <c r="E50" s="33"/>
      <c r="F50" s="33"/>
      <c r="G50" s="33"/>
    </row>
    <row r="51" spans="3:7" ht="14.25" hidden="1" customHeight="1" x14ac:dyDescent="0.25">
      <c r="C51" s="5">
        <v>7.17</v>
      </c>
      <c r="D51" s="8" t="s">
        <v>23</v>
      </c>
      <c r="E51" s="33"/>
      <c r="F51" s="33"/>
      <c r="G51" s="33"/>
    </row>
    <row r="52" spans="3:7" ht="14.25" hidden="1" customHeight="1" x14ac:dyDescent="0.25">
      <c r="C52" s="5">
        <v>7.18</v>
      </c>
      <c r="D52" s="8" t="s">
        <v>31</v>
      </c>
      <c r="E52" s="33"/>
      <c r="F52" s="33"/>
      <c r="G52" s="33"/>
    </row>
    <row r="53" spans="3:7" ht="14.4" hidden="1" thickBot="1" x14ac:dyDescent="0.3">
      <c r="E53" s="33"/>
      <c r="F53" s="33"/>
      <c r="G53" s="33"/>
    </row>
    <row r="54" spans="3:7" x14ac:dyDescent="0.25">
      <c r="C54" s="19" t="s">
        <v>3</v>
      </c>
      <c r="D54" s="8"/>
      <c r="E54" s="33"/>
      <c r="F54" s="33"/>
      <c r="G54" s="33"/>
    </row>
    <row r="55" spans="3:7" x14ac:dyDescent="0.25">
      <c r="C55" s="20" t="s">
        <v>2</v>
      </c>
    </row>
    <row r="56" spans="3:7" x14ac:dyDescent="0.25">
      <c r="C56" s="20" t="s">
        <v>1</v>
      </c>
    </row>
    <row r="57" spans="3:7" x14ac:dyDescent="0.25">
      <c r="C57" s="20" t="s">
        <v>0</v>
      </c>
    </row>
    <row r="58" spans="3:7" ht="14.4" thickBot="1" x14ac:dyDescent="0.3">
      <c r="C58" s="21"/>
    </row>
  </sheetData>
  <mergeCells count="10">
    <mergeCell ref="E2:E3"/>
    <mergeCell ref="G2:G3"/>
    <mergeCell ref="C2:C8"/>
    <mergeCell ref="B26:B48"/>
    <mergeCell ref="B21:B23"/>
    <mergeCell ref="B2:B8"/>
    <mergeCell ref="B9:B17"/>
    <mergeCell ref="B19:B20"/>
    <mergeCell ref="C25:D25"/>
    <mergeCell ref="D2:D3"/>
  </mergeCells>
  <conditionalFormatting sqref="E9:G9 E25:G26">
    <cfRule type="containsText" dxfId="63" priority="221" operator="containsText" text="ל.ר.">
      <formula>NOT(ISERROR(SEARCH("ל.ר.",E9)))</formula>
    </cfRule>
    <cfRule type="containsText" dxfId="62" priority="222" operator="containsText" text="$">
      <formula>NOT(ISERROR(SEARCH("$",E9)))</formula>
    </cfRule>
    <cfRule type="containsText" dxfId="61" priority="223" operator="containsText" text="X">
      <formula>NOT(ISERROR(SEARCH("X",E9)))</formula>
    </cfRule>
    <cfRule type="containsText" dxfId="60" priority="224" operator="containsText" text="V">
      <formula>NOT(ISERROR(SEARCH("V",E9)))</formula>
    </cfRule>
  </conditionalFormatting>
  <conditionalFormatting sqref="G27:G46 E27:F32 E47:G54">
    <cfRule type="containsText" dxfId="59" priority="141" operator="containsText" text="V">
      <formula>NOT(ISERROR(SEARCH("V",E27)))</formula>
    </cfRule>
    <cfRule type="expression" dxfId="58" priority="142">
      <formula>E27="ל.ר."</formula>
    </cfRule>
    <cfRule type="containsText" dxfId="57" priority="143" operator="containsText" text="X">
      <formula>NOT(ISERROR(SEARCH("X",E27)))</formula>
    </cfRule>
    <cfRule type="notContainsBlanks" dxfId="56" priority="144">
      <formula>LEN(TRIM(E27))&gt;0</formula>
    </cfRule>
  </conditionalFormatting>
  <conditionalFormatting sqref="E10:G15">
    <cfRule type="containsText" dxfId="55" priority="113" operator="containsText" text="V">
      <formula>NOT(ISERROR(SEARCH("V",E10)))</formula>
    </cfRule>
    <cfRule type="expression" dxfId="54" priority="114">
      <formula>E10="ל.ר."</formula>
    </cfRule>
    <cfRule type="containsText" dxfId="53" priority="115" operator="containsText" text="X">
      <formula>NOT(ISERROR(SEARCH("X",E10)))</formula>
    </cfRule>
    <cfRule type="notContainsBlanks" dxfId="52" priority="116">
      <formula>LEN(TRIM(E10))&gt;0</formula>
    </cfRule>
  </conditionalFormatting>
  <conditionalFormatting sqref="E33:F35">
    <cfRule type="containsText" dxfId="51" priority="109" operator="containsText" text="V">
      <formula>NOT(ISERROR(SEARCH("V",E33)))</formula>
    </cfRule>
    <cfRule type="expression" dxfId="50" priority="110">
      <formula>E33="ל.ר."</formula>
    </cfRule>
    <cfRule type="containsText" dxfId="49" priority="111" operator="containsText" text="X">
      <formula>NOT(ISERROR(SEARCH("X",E33)))</formula>
    </cfRule>
    <cfRule type="notContainsBlanks" dxfId="48" priority="112">
      <formula>LEN(TRIM(E33))&gt;0</formula>
    </cfRule>
  </conditionalFormatting>
  <conditionalFormatting sqref="E36:F46">
    <cfRule type="containsText" dxfId="47" priority="105" operator="containsText" text="V">
      <formula>NOT(ISERROR(SEARCH("V",E36)))</formula>
    </cfRule>
    <cfRule type="expression" dxfId="46" priority="106">
      <formula>E36="ל.ר."</formula>
    </cfRule>
    <cfRule type="containsText" dxfId="45" priority="107" operator="containsText" text="X">
      <formula>NOT(ISERROR(SEARCH("X",E36)))</formula>
    </cfRule>
    <cfRule type="notContainsBlanks" dxfId="44" priority="108">
      <formula>LEN(TRIM(E36))&gt;0</formula>
    </cfRule>
  </conditionalFormatting>
  <conditionalFormatting sqref="E17:F17 E19:F24">
    <cfRule type="containsText" dxfId="43" priority="53" operator="containsText" text="V">
      <formula>NOT(ISERROR(SEARCH("V",E17)))</formula>
    </cfRule>
    <cfRule type="expression" dxfId="42" priority="54">
      <formula>E17="ל.ר."</formula>
    </cfRule>
    <cfRule type="containsText" dxfId="41" priority="55" operator="containsText" text="X">
      <formula>NOT(ISERROR(SEARCH("X",E17)))</formula>
    </cfRule>
    <cfRule type="notContainsBlanks" dxfId="40" priority="56">
      <formula>LEN(TRIM(E17))&gt;0</formula>
    </cfRule>
  </conditionalFormatting>
  <conditionalFormatting sqref="G17 G19:G24">
    <cfRule type="containsText" dxfId="39" priority="49" operator="containsText" text="V">
      <formula>NOT(ISERROR(SEARCH("V",G17)))</formula>
    </cfRule>
    <cfRule type="expression" dxfId="38" priority="50">
      <formula>G17="ל.ר."</formula>
    </cfRule>
    <cfRule type="containsText" dxfId="37" priority="51" operator="containsText" text="X">
      <formula>NOT(ISERROR(SEARCH("X",G17)))</formula>
    </cfRule>
    <cfRule type="notContainsBlanks" dxfId="36" priority="52">
      <formula>LEN(TRIM(G17))&gt;0</formula>
    </cfRule>
  </conditionalFormatting>
  <conditionalFormatting sqref="E18:G18">
    <cfRule type="containsText" dxfId="35" priority="37" operator="containsText" text="ל.ר.">
      <formula>NOT(ISERROR(SEARCH("ל.ר.",E18)))</formula>
    </cfRule>
    <cfRule type="containsText" dxfId="34" priority="38" operator="containsText" text="$">
      <formula>NOT(ISERROR(SEARCH("$",E18)))</formula>
    </cfRule>
    <cfRule type="containsText" dxfId="33" priority="39" operator="containsText" text="X">
      <formula>NOT(ISERROR(SEARCH("X",E18)))</formula>
    </cfRule>
    <cfRule type="containsText" dxfId="32" priority="40" operator="containsText" text="V">
      <formula>NOT(ISERROR(SEARCH("V",E18)))</formula>
    </cfRule>
  </conditionalFormatting>
  <conditionalFormatting sqref="D18">
    <cfRule type="containsText" dxfId="31" priority="33" operator="containsText" text="ל.ר.">
      <formula>NOT(ISERROR(SEARCH("ל.ר.",D18)))</formula>
    </cfRule>
    <cfRule type="containsText" dxfId="30" priority="34" operator="containsText" text="$">
      <formula>NOT(ISERROR(SEARCH("$",D18)))</formula>
    </cfRule>
    <cfRule type="containsText" dxfId="29" priority="35" operator="containsText" text="X">
      <formula>NOT(ISERROR(SEARCH("X",D18)))</formula>
    </cfRule>
    <cfRule type="containsText" dxfId="28" priority="36" operator="containsText" text="V">
      <formula>NOT(ISERROR(SEARCH("V",D18)))</formula>
    </cfRule>
  </conditionalFormatting>
  <conditionalFormatting sqref="C18">
    <cfRule type="containsText" dxfId="27" priority="29" operator="containsText" text="ל.ר.">
      <formula>NOT(ISERROR(SEARCH("ל.ר.",C18)))</formula>
    </cfRule>
    <cfRule type="containsText" dxfId="26" priority="30" operator="containsText" text="$">
      <formula>NOT(ISERROR(SEARCH("$",C18)))</formula>
    </cfRule>
    <cfRule type="containsText" dxfId="25" priority="31" operator="containsText" text="X">
      <formula>NOT(ISERROR(SEARCH("X",C18)))</formula>
    </cfRule>
    <cfRule type="containsText" dxfId="24" priority="32" operator="containsText" text="V">
      <formula>NOT(ISERROR(SEARCH("V",C18)))</formula>
    </cfRule>
  </conditionalFormatting>
  <conditionalFormatting sqref="D9">
    <cfRule type="containsText" dxfId="23" priority="25" operator="containsText" text="ל.ר.">
      <formula>NOT(ISERROR(SEARCH("ל.ר.",D9)))</formula>
    </cfRule>
    <cfRule type="containsText" dxfId="22" priority="26" operator="containsText" text="$">
      <formula>NOT(ISERROR(SEARCH("$",D9)))</formula>
    </cfRule>
    <cfRule type="containsText" dxfId="21" priority="27" operator="containsText" text="X">
      <formula>NOT(ISERROR(SEARCH("X",D9)))</formula>
    </cfRule>
    <cfRule type="containsText" dxfId="20" priority="28" operator="containsText" text="V">
      <formula>NOT(ISERROR(SEARCH("V",D9)))</formula>
    </cfRule>
  </conditionalFormatting>
  <conditionalFormatting sqref="C9">
    <cfRule type="containsText" dxfId="19" priority="21" operator="containsText" text="ל.ר.">
      <formula>NOT(ISERROR(SEARCH("ל.ר.",C9)))</formula>
    </cfRule>
    <cfRule type="containsText" dxfId="18" priority="22" operator="containsText" text="$">
      <formula>NOT(ISERROR(SEARCH("$",C9)))</formula>
    </cfRule>
    <cfRule type="containsText" dxfId="17" priority="23" operator="containsText" text="X">
      <formula>NOT(ISERROR(SEARCH("X",C9)))</formula>
    </cfRule>
    <cfRule type="containsText" dxfId="16" priority="24" operator="containsText" text="V">
      <formula>NOT(ISERROR(SEARCH("V",C9)))</formula>
    </cfRule>
  </conditionalFormatting>
  <conditionalFormatting sqref="B19 B21">
    <cfRule type="containsText" dxfId="15" priority="5" operator="containsText" text="ל.ר.">
      <formula>NOT(ISERROR(SEARCH("ל.ר.",B19)))</formula>
    </cfRule>
    <cfRule type="containsText" dxfId="14" priority="6" operator="containsText" text="$">
      <formula>NOT(ISERROR(SEARCH("$",B19)))</formula>
    </cfRule>
    <cfRule type="containsText" dxfId="13" priority="7" operator="containsText" text="X">
      <formula>NOT(ISERROR(SEARCH("X",B19)))</formula>
    </cfRule>
    <cfRule type="containsText" dxfId="12" priority="8" operator="containsText" text="V">
      <formula>NOT(ISERROR(SEARCH("V",B19)))</formula>
    </cfRule>
  </conditionalFormatting>
  <conditionalFormatting sqref="B9">
    <cfRule type="containsText" dxfId="11" priority="17" operator="containsText" text="ל.ר.">
      <formula>NOT(ISERROR(SEARCH("ל.ר.",B9)))</formula>
    </cfRule>
    <cfRule type="containsText" dxfId="10" priority="18" operator="containsText" text="$">
      <formula>NOT(ISERROR(SEARCH("$",B9)))</formula>
    </cfRule>
    <cfRule type="containsText" dxfId="9" priority="19" operator="containsText" text="X">
      <formula>NOT(ISERROR(SEARCH("X",B9)))</formula>
    </cfRule>
    <cfRule type="containsText" dxfId="8" priority="20" operator="containsText" text="V">
      <formula>NOT(ISERROR(SEARCH("V",B9)))</formula>
    </cfRule>
  </conditionalFormatting>
  <conditionalFormatting sqref="B18">
    <cfRule type="containsText" dxfId="7" priority="13" operator="containsText" text="ל.ר.">
      <formula>NOT(ISERROR(SEARCH("ל.ר.",B18)))</formula>
    </cfRule>
    <cfRule type="containsText" dxfId="6" priority="14" operator="containsText" text="$">
      <formula>NOT(ISERROR(SEARCH("$",B18)))</formula>
    </cfRule>
    <cfRule type="containsText" dxfId="5" priority="15" operator="containsText" text="X">
      <formula>NOT(ISERROR(SEARCH("X",B18)))</formula>
    </cfRule>
    <cfRule type="containsText" dxfId="4" priority="16" operator="containsText" text="V">
      <formula>NOT(ISERROR(SEARCH("V",B18)))</formula>
    </cfRule>
  </conditionalFormatting>
  <conditionalFormatting sqref="B24">
    <cfRule type="containsText" dxfId="3" priority="1" operator="containsText" text="ל.ר.">
      <formula>NOT(ISERROR(SEARCH("ל.ר.",B24)))</formula>
    </cfRule>
    <cfRule type="containsText" dxfId="2" priority="2" operator="containsText" text="$">
      <formula>NOT(ISERROR(SEARCH("$",B24)))</formula>
    </cfRule>
    <cfRule type="containsText" dxfId="1" priority="3" operator="containsText" text="X">
      <formula>NOT(ISERROR(SEARCH("X",B24)))</formula>
    </cfRule>
    <cfRule type="containsText" dxfId="0" priority="4" operator="containsText" text="V">
      <formula>NOT(ISERROR(SEARCH("V",B24)))</formula>
    </cfRule>
  </conditionalFormatting>
  <pageMargins left="0.7" right="0.7" top="0.75" bottom="0.75" header="0.3" footer="0.3"/>
  <pageSetup scale="1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6"/>
  <sheetViews>
    <sheetView rightToLeft="1" topLeftCell="A7" zoomScale="80" zoomScaleNormal="80" workbookViewId="0">
      <selection activeCell="C25" sqref="C25"/>
    </sheetView>
  </sheetViews>
  <sheetFormatPr defaultColWidth="9" defaultRowHeight="15.6" x14ac:dyDescent="0.3"/>
  <cols>
    <col min="1" max="1" width="13" style="49" customWidth="1"/>
    <col min="2" max="2" width="7.8984375" style="49" customWidth="1"/>
    <col min="3" max="3" width="47" style="49" customWidth="1"/>
    <col min="4" max="4" width="7.8984375" style="49" customWidth="1"/>
    <col min="5" max="5" width="38.5" style="49" customWidth="1"/>
    <col min="6" max="6" width="9.69921875" style="49" bestFit="1" customWidth="1"/>
    <col min="7" max="7" width="34.796875" style="49" customWidth="1"/>
    <col min="8" max="8" width="9.3984375" style="49" bestFit="1" customWidth="1"/>
    <col min="9" max="9" width="33.296875" style="49" customWidth="1"/>
    <col min="10" max="10" width="10" style="49" customWidth="1"/>
    <col min="11" max="16384" width="9" style="49"/>
  </cols>
  <sheetData>
    <row r="1" spans="1:10" ht="34.200000000000003" customHeight="1" x14ac:dyDescent="0.3">
      <c r="A1" s="133" t="s">
        <v>95</v>
      </c>
      <c r="B1" s="139" t="s">
        <v>96</v>
      </c>
      <c r="C1" s="139" t="s">
        <v>94</v>
      </c>
      <c r="D1" s="136" t="s">
        <v>93</v>
      </c>
      <c r="E1" s="145">
        <f>'[1]תנאי סף'!D1:D2</f>
        <v>1</v>
      </c>
      <c r="F1" s="146"/>
      <c r="G1" s="145">
        <f>'[1]תנאי סף'!E1:E2</f>
        <v>2</v>
      </c>
      <c r="H1" s="146"/>
      <c r="I1" s="145">
        <f>'[1]תנאי סף'!F1:F2</f>
        <v>3</v>
      </c>
      <c r="J1" s="146"/>
    </row>
    <row r="2" spans="1:10" ht="53.4" customHeight="1" x14ac:dyDescent="0.3">
      <c r="A2" s="134"/>
      <c r="B2" s="140"/>
      <c r="C2" s="140"/>
      <c r="D2" s="137"/>
      <c r="E2" s="147"/>
      <c r="F2" s="148"/>
      <c r="G2" s="147"/>
      <c r="H2" s="148"/>
      <c r="I2" s="147"/>
      <c r="J2" s="148"/>
    </row>
    <row r="3" spans="1:10" ht="16.5" customHeight="1" thickBot="1" x14ac:dyDescent="0.35">
      <c r="A3" s="135"/>
      <c r="B3" s="141"/>
      <c r="C3" s="141"/>
      <c r="D3" s="138"/>
      <c r="E3" s="65" t="s">
        <v>44</v>
      </c>
      <c r="F3" s="64" t="s">
        <v>11</v>
      </c>
      <c r="G3" s="65" t="s">
        <v>44</v>
      </c>
      <c r="H3" s="64" t="s">
        <v>11</v>
      </c>
      <c r="I3" s="65" t="s">
        <v>44</v>
      </c>
      <c r="J3" s="64" t="s">
        <v>11</v>
      </c>
    </row>
    <row r="4" spans="1:10" ht="159.6" customHeight="1" thickBot="1" x14ac:dyDescent="0.35">
      <c r="A4" s="142" t="s">
        <v>54</v>
      </c>
      <c r="B4" s="63">
        <v>1.1000000000000001</v>
      </c>
      <c r="C4" s="59" t="s">
        <v>97</v>
      </c>
      <c r="D4" s="58">
        <v>8</v>
      </c>
      <c r="E4" s="62"/>
      <c r="F4" s="61"/>
      <c r="G4" s="62"/>
      <c r="H4" s="61"/>
      <c r="I4" s="62"/>
      <c r="J4" s="61"/>
    </row>
    <row r="5" spans="1:10" ht="82.8" customHeight="1" thickBot="1" x14ac:dyDescent="0.35">
      <c r="A5" s="143"/>
      <c r="B5" s="63">
        <v>1.2</v>
      </c>
      <c r="C5" s="59" t="s">
        <v>98</v>
      </c>
      <c r="D5" s="58">
        <v>8</v>
      </c>
      <c r="E5" s="62"/>
      <c r="F5" s="61"/>
      <c r="G5" s="62"/>
      <c r="H5" s="61"/>
      <c r="I5" s="62"/>
      <c r="J5" s="61"/>
    </row>
    <row r="6" spans="1:10" ht="82.8" customHeight="1" thickBot="1" x14ac:dyDescent="0.35">
      <c r="A6" s="143"/>
      <c r="B6" s="63">
        <v>1.3</v>
      </c>
      <c r="C6" s="59" t="s">
        <v>100</v>
      </c>
      <c r="D6" s="56">
        <v>8</v>
      </c>
      <c r="E6" s="62"/>
      <c r="F6" s="61"/>
      <c r="G6" s="62"/>
      <c r="H6" s="61"/>
      <c r="I6" s="62"/>
      <c r="J6" s="61"/>
    </row>
    <row r="7" spans="1:10" ht="78.599999999999994" thickBot="1" x14ac:dyDescent="0.35">
      <c r="A7" s="144"/>
      <c r="B7" s="63">
        <v>1.4</v>
      </c>
      <c r="C7" s="59" t="s">
        <v>99</v>
      </c>
      <c r="D7" s="56">
        <v>6</v>
      </c>
      <c r="E7" s="62"/>
      <c r="F7" s="61"/>
      <c r="G7" s="62"/>
      <c r="H7" s="61"/>
      <c r="I7" s="62"/>
      <c r="J7" s="61"/>
    </row>
    <row r="8" spans="1:10" ht="66" customHeight="1" thickBot="1" x14ac:dyDescent="0.35">
      <c r="A8" s="126" t="s">
        <v>59</v>
      </c>
      <c r="B8" s="66">
        <v>2.1</v>
      </c>
      <c r="C8" s="59" t="s">
        <v>101</v>
      </c>
      <c r="D8" s="58">
        <v>4</v>
      </c>
      <c r="E8" s="62"/>
      <c r="F8" s="62"/>
      <c r="G8" s="62"/>
      <c r="H8" s="62"/>
      <c r="I8" s="62"/>
      <c r="J8" s="62"/>
    </row>
    <row r="9" spans="1:10" ht="81" customHeight="1" thickBot="1" x14ac:dyDescent="0.35">
      <c r="A9" s="127"/>
      <c r="B9" s="66">
        <v>2.2000000000000002</v>
      </c>
      <c r="C9" s="59" t="s">
        <v>102</v>
      </c>
      <c r="D9" s="58">
        <v>4</v>
      </c>
      <c r="E9" s="62"/>
      <c r="F9" s="62"/>
      <c r="G9" s="62"/>
      <c r="H9" s="62"/>
      <c r="I9" s="62"/>
      <c r="J9" s="62"/>
    </row>
    <row r="10" spans="1:10" ht="66" customHeight="1" thickBot="1" x14ac:dyDescent="0.35">
      <c r="A10" s="128"/>
      <c r="B10" s="66">
        <v>2.2999999999999998</v>
      </c>
      <c r="C10" s="57" t="s">
        <v>103</v>
      </c>
      <c r="D10" s="58">
        <v>2</v>
      </c>
      <c r="E10" s="62"/>
      <c r="F10" s="62"/>
      <c r="G10" s="62"/>
      <c r="H10" s="62"/>
      <c r="I10" s="62"/>
      <c r="J10" s="62"/>
    </row>
    <row r="11" spans="1:10" ht="63" thickBot="1" x14ac:dyDescent="0.35">
      <c r="A11" s="126" t="s">
        <v>66</v>
      </c>
      <c r="B11" s="60">
        <v>3.1</v>
      </c>
      <c r="C11" s="57" t="s">
        <v>104</v>
      </c>
      <c r="D11" s="58">
        <v>5</v>
      </c>
      <c r="E11" s="62"/>
      <c r="F11" s="62"/>
      <c r="G11" s="62"/>
      <c r="H11" s="62"/>
      <c r="I11" s="62"/>
      <c r="J11" s="62"/>
    </row>
    <row r="12" spans="1:10" ht="94.2" thickBot="1" x14ac:dyDescent="0.35">
      <c r="A12" s="129"/>
      <c r="B12" s="60">
        <v>3.2</v>
      </c>
      <c r="C12" s="57" t="s">
        <v>105</v>
      </c>
      <c r="D12" s="56">
        <v>5</v>
      </c>
      <c r="E12" s="62"/>
      <c r="F12" s="62"/>
      <c r="G12" s="62"/>
      <c r="H12" s="62"/>
      <c r="I12" s="62"/>
      <c r="J12" s="62"/>
    </row>
    <row r="13" spans="1:10" ht="47.4" thickBot="1" x14ac:dyDescent="0.35">
      <c r="A13" s="53" t="s">
        <v>106</v>
      </c>
      <c r="B13" s="55">
        <v>4.0999999999999996</v>
      </c>
      <c r="C13" s="54" t="s">
        <v>108</v>
      </c>
      <c r="D13" s="56">
        <v>25</v>
      </c>
      <c r="E13" s="62"/>
      <c r="F13" s="62">
        <f>'תכנית עבודה'!D8</f>
        <v>0</v>
      </c>
      <c r="G13" s="62"/>
      <c r="H13" s="62">
        <f>'תכנית עבודה'!F8</f>
        <v>0</v>
      </c>
      <c r="I13" s="62"/>
      <c r="J13" s="62">
        <f>'תכנית עבודה'!H8</f>
        <v>0</v>
      </c>
    </row>
    <row r="14" spans="1:10" ht="74.25" customHeight="1" x14ac:dyDescent="0.3">
      <c r="A14" s="53" t="s">
        <v>107</v>
      </c>
      <c r="B14" s="55">
        <v>5.0999999999999996</v>
      </c>
      <c r="C14" s="54" t="s">
        <v>109</v>
      </c>
      <c r="D14" s="53">
        <v>25</v>
      </c>
      <c r="E14" s="62"/>
      <c r="F14" s="62">
        <v>0</v>
      </c>
      <c r="G14" s="62"/>
      <c r="H14" s="62"/>
      <c r="I14" s="62"/>
      <c r="J14" s="62"/>
    </row>
    <row r="15" spans="1:10" ht="21.6" thickBot="1" x14ac:dyDescent="0.35">
      <c r="A15" s="130" t="s">
        <v>92</v>
      </c>
      <c r="B15" s="131"/>
      <c r="C15" s="132"/>
      <c r="D15" s="52">
        <f>SUM(D4:D14)</f>
        <v>100</v>
      </c>
      <c r="E15" s="124">
        <f>SUM(F$4:F$14)</f>
        <v>0</v>
      </c>
      <c r="F15" s="125"/>
      <c r="G15" s="124">
        <f>SUM(H$4:H$14)</f>
        <v>0</v>
      </c>
      <c r="H15" s="125"/>
      <c r="I15" s="124">
        <f>SUM(J$4:J$14)</f>
        <v>0</v>
      </c>
      <c r="J15" s="125"/>
    </row>
    <row r="19" spans="4:4" x14ac:dyDescent="0.3">
      <c r="D19" s="51"/>
    </row>
    <row r="35" spans="1:1" x14ac:dyDescent="0.3">
      <c r="A35" s="49" t="s">
        <v>91</v>
      </c>
    </row>
    <row r="36" spans="1:1" x14ac:dyDescent="0.3">
      <c r="A36" s="49" t="s">
        <v>90</v>
      </c>
    </row>
  </sheetData>
  <mergeCells count="17">
    <mergeCell ref="I1:J1"/>
    <mergeCell ref="G2:H2"/>
    <mergeCell ref="I2:J2"/>
    <mergeCell ref="E1:F1"/>
    <mergeCell ref="G1:H1"/>
    <mergeCell ref="E2:F2"/>
    <mergeCell ref="A1:A3"/>
    <mergeCell ref="D1:D3"/>
    <mergeCell ref="B1:B3"/>
    <mergeCell ref="A4:A7"/>
    <mergeCell ref="C1:C3"/>
    <mergeCell ref="A8:A10"/>
    <mergeCell ref="A11:A12"/>
    <mergeCell ref="E15:F15"/>
    <mergeCell ref="A15:C15"/>
    <mergeCell ref="I15:J15"/>
    <mergeCell ref="G15:H15"/>
  </mergeCells>
  <dataValidations count="1">
    <dataValidation operator="notBetween" allowBlank="1" showInputMessage="1" showErrorMessage="1" sqref="G4:G7 E4:E7 I4:I7"/>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
  <sheetViews>
    <sheetView rightToLeft="1" workbookViewId="0">
      <selection activeCell="D10" sqref="D10"/>
    </sheetView>
  </sheetViews>
  <sheetFormatPr defaultRowHeight="13.8" x14ac:dyDescent="0.25"/>
  <cols>
    <col min="1" max="1" width="80.09765625" customWidth="1"/>
    <col min="2" max="2" width="11.59765625" customWidth="1"/>
    <col min="3" max="4" width="12.09765625" customWidth="1"/>
  </cols>
  <sheetData>
    <row r="1" spans="1:8" s="49" customFormat="1" ht="34.200000000000003" customHeight="1" x14ac:dyDescent="0.3">
      <c r="A1" s="139" t="s">
        <v>110</v>
      </c>
      <c r="B1" s="136" t="s">
        <v>111</v>
      </c>
      <c r="C1" s="145">
        <f>'[1]תנאי סף'!D1:D2</f>
        <v>1</v>
      </c>
      <c r="D1" s="146"/>
      <c r="E1" s="145">
        <f>'[1]תנאי סף'!E1:E2</f>
        <v>2</v>
      </c>
      <c r="F1" s="146"/>
      <c r="G1" s="145">
        <f>'[1]תנאי סף'!F1:F2</f>
        <v>3</v>
      </c>
      <c r="H1" s="146"/>
    </row>
    <row r="2" spans="1:8" s="49" customFormat="1" ht="53.4" customHeight="1" x14ac:dyDescent="0.3">
      <c r="A2" s="140"/>
      <c r="B2" s="137"/>
      <c r="C2" s="147"/>
      <c r="D2" s="148"/>
      <c r="E2" s="147"/>
      <c r="F2" s="148"/>
      <c r="G2" s="147"/>
      <c r="H2" s="148"/>
    </row>
    <row r="3" spans="1:8" s="49" customFormat="1" ht="16.5" customHeight="1" x14ac:dyDescent="0.3">
      <c r="A3" s="141"/>
      <c r="B3" s="138"/>
      <c r="C3" s="65" t="s">
        <v>44</v>
      </c>
      <c r="D3" s="64" t="s">
        <v>11</v>
      </c>
      <c r="E3" s="65" t="s">
        <v>44</v>
      </c>
      <c r="F3" s="64" t="s">
        <v>11</v>
      </c>
      <c r="G3" s="65" t="s">
        <v>44</v>
      </c>
      <c r="H3" s="64" t="s">
        <v>11</v>
      </c>
    </row>
    <row r="4" spans="1:8" ht="15.6" x14ac:dyDescent="0.25">
      <c r="A4" s="68" t="s">
        <v>112</v>
      </c>
      <c r="B4" s="67">
        <v>10</v>
      </c>
      <c r="C4" s="67"/>
      <c r="D4" s="67"/>
      <c r="E4" s="67"/>
      <c r="F4" s="67"/>
      <c r="G4" s="67"/>
      <c r="H4" s="67"/>
    </row>
    <row r="5" spans="1:8" ht="15.6" x14ac:dyDescent="0.25">
      <c r="A5" s="68" t="s">
        <v>113</v>
      </c>
      <c r="B5" s="67">
        <v>5</v>
      </c>
      <c r="C5" s="67"/>
      <c r="D5" s="67"/>
      <c r="E5" s="67"/>
      <c r="F5" s="67"/>
      <c r="G5" s="67"/>
      <c r="H5" s="67"/>
    </row>
    <row r="6" spans="1:8" ht="31.2" x14ac:dyDescent="0.25">
      <c r="A6" s="68" t="s">
        <v>114</v>
      </c>
      <c r="B6" s="67">
        <v>5</v>
      </c>
      <c r="C6" s="67"/>
      <c r="D6" s="67"/>
      <c r="E6" s="67"/>
      <c r="F6" s="67"/>
      <c r="G6" s="67"/>
      <c r="H6" s="67"/>
    </row>
    <row r="7" spans="1:8" ht="31.2" x14ac:dyDescent="0.25">
      <c r="A7" s="68" t="s">
        <v>115</v>
      </c>
      <c r="B7" s="67">
        <v>5</v>
      </c>
      <c r="C7" s="67"/>
      <c r="D7" s="67"/>
      <c r="E7" s="67"/>
      <c r="F7" s="67"/>
      <c r="G7" s="67"/>
      <c r="H7" s="67"/>
    </row>
    <row r="8" spans="1:8" ht="16.2" thickBot="1" x14ac:dyDescent="0.3">
      <c r="A8" s="69" t="s">
        <v>47</v>
      </c>
      <c r="B8" s="69">
        <f>SUM(B4:B7)</f>
        <v>25</v>
      </c>
      <c r="C8" s="69"/>
      <c r="D8" s="69">
        <f t="shared" ref="D8:F8" si="0">SUM(D4:D7)</f>
        <v>0</v>
      </c>
      <c r="E8" s="69"/>
      <c r="F8" s="69">
        <f t="shared" si="0"/>
        <v>0</v>
      </c>
      <c r="G8" s="69"/>
      <c r="H8" s="69">
        <f>SUM(H4:H7)</f>
        <v>0</v>
      </c>
    </row>
  </sheetData>
  <mergeCells count="8">
    <mergeCell ref="A1:A3"/>
    <mergeCell ref="B1:B3"/>
    <mergeCell ref="C1:D1"/>
    <mergeCell ref="E1:F1"/>
    <mergeCell ref="G1:H1"/>
    <mergeCell ref="C2:D2"/>
    <mergeCell ref="E2:F2"/>
    <mergeCell ref="G2:H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9"/>
  <sheetViews>
    <sheetView rightToLeft="1" zoomScaleNormal="100" workbookViewId="0">
      <selection activeCell="E13" sqref="E13"/>
    </sheetView>
  </sheetViews>
  <sheetFormatPr defaultRowHeight="13.8" x14ac:dyDescent="0.25"/>
  <cols>
    <col min="1" max="1" width="11.8984375" customWidth="1"/>
    <col min="2" max="2" width="51.8984375" customWidth="1"/>
    <col min="3" max="3" width="10.8984375" customWidth="1"/>
    <col min="4" max="4" width="7.5" bestFit="1" customWidth="1"/>
    <col min="5" max="5" width="7.3984375" bestFit="1" customWidth="1"/>
    <col min="6" max="6" width="7.69921875" bestFit="1" customWidth="1"/>
    <col min="7" max="7" width="8.5" customWidth="1"/>
    <col min="8" max="8" width="9.3984375" customWidth="1"/>
  </cols>
  <sheetData>
    <row r="1" spans="1:18" ht="16.2" thickBot="1" x14ac:dyDescent="0.3">
      <c r="B1" s="158" t="s">
        <v>25</v>
      </c>
      <c r="C1" s="159"/>
      <c r="D1" s="152">
        <v>1</v>
      </c>
      <c r="E1" s="153"/>
      <c r="F1" s="153"/>
      <c r="G1" s="153"/>
      <c r="H1" s="154"/>
      <c r="I1" s="152">
        <v>2</v>
      </c>
      <c r="J1" s="153"/>
      <c r="K1" s="153"/>
      <c r="L1" s="153"/>
      <c r="M1" s="154"/>
      <c r="N1" s="152">
        <v>3</v>
      </c>
      <c r="O1" s="153"/>
      <c r="P1" s="153"/>
      <c r="Q1" s="153"/>
      <c r="R1" s="154"/>
    </row>
    <row r="2" spans="1:18" ht="16.2" thickBot="1" x14ac:dyDescent="0.3">
      <c r="B2" s="158" t="s">
        <v>26</v>
      </c>
      <c r="C2" s="160"/>
      <c r="D2" s="155">
        <f>'תנאי-סף'!E4</f>
        <v>0</v>
      </c>
      <c r="E2" s="156"/>
      <c r="F2" s="156"/>
      <c r="G2" s="156"/>
      <c r="H2" s="157"/>
      <c r="I2" s="155">
        <f>'תנאי-סף'!G4</f>
        <v>0</v>
      </c>
      <c r="J2" s="156"/>
      <c r="K2" s="156"/>
      <c r="L2" s="156"/>
      <c r="M2" s="157"/>
      <c r="N2" s="155">
        <f>'תנאי-סף'!L4</f>
        <v>0</v>
      </c>
      <c r="O2" s="156"/>
      <c r="P2" s="156"/>
      <c r="Q2" s="156"/>
      <c r="R2" s="157"/>
    </row>
    <row r="3" spans="1:18" ht="16.2" thickBot="1" x14ac:dyDescent="0.3">
      <c r="B3" s="161" t="s">
        <v>126</v>
      </c>
      <c r="C3" s="162"/>
      <c r="D3" s="23" t="s">
        <v>122</v>
      </c>
      <c r="E3" s="23" t="s">
        <v>123</v>
      </c>
      <c r="F3" s="23" t="s">
        <v>124</v>
      </c>
      <c r="G3" s="23" t="s">
        <v>125</v>
      </c>
      <c r="H3" s="26" t="s">
        <v>24</v>
      </c>
      <c r="I3" s="23" t="s">
        <v>122</v>
      </c>
      <c r="J3" s="23" t="s">
        <v>123</v>
      </c>
      <c r="K3" s="23" t="s">
        <v>123</v>
      </c>
      <c r="L3" s="23" t="s">
        <v>123</v>
      </c>
      <c r="M3" s="26" t="s">
        <v>24</v>
      </c>
      <c r="N3" s="23" t="s">
        <v>122</v>
      </c>
      <c r="O3" s="23" t="s">
        <v>123</v>
      </c>
      <c r="P3" s="23" t="s">
        <v>123</v>
      </c>
      <c r="Q3" s="23" t="s">
        <v>123</v>
      </c>
      <c r="R3" s="26" t="s">
        <v>24</v>
      </c>
    </row>
    <row r="4" spans="1:18" ht="24.6" customHeight="1" thickBot="1" x14ac:dyDescent="0.3">
      <c r="A4" s="165" t="s">
        <v>45</v>
      </c>
      <c r="B4" s="70" t="s">
        <v>117</v>
      </c>
      <c r="C4" s="30">
        <v>0.3</v>
      </c>
      <c r="D4" s="24">
        <v>0</v>
      </c>
      <c r="E4" s="24">
        <v>0</v>
      </c>
      <c r="F4" s="24">
        <v>0</v>
      </c>
      <c r="G4" s="24">
        <v>0</v>
      </c>
      <c r="H4" s="27">
        <f>AVERAGE(D4:G4)</f>
        <v>0</v>
      </c>
      <c r="I4" s="24">
        <v>0</v>
      </c>
      <c r="J4" s="24">
        <v>0</v>
      </c>
      <c r="K4" s="24">
        <v>0</v>
      </c>
      <c r="L4" s="24">
        <v>0</v>
      </c>
      <c r="M4" s="27">
        <f>AVERAGE(I4:L4)</f>
        <v>0</v>
      </c>
      <c r="N4" s="24">
        <v>0</v>
      </c>
      <c r="O4" s="24">
        <v>0</v>
      </c>
      <c r="P4" s="24">
        <v>0</v>
      </c>
      <c r="Q4" s="24">
        <v>0</v>
      </c>
      <c r="R4" s="27">
        <f>AVERAGE(N4:Q4)</f>
        <v>0</v>
      </c>
    </row>
    <row r="5" spans="1:18" ht="36" customHeight="1" thickBot="1" x14ac:dyDescent="0.3">
      <c r="A5" s="166"/>
      <c r="B5" s="70" t="s">
        <v>118</v>
      </c>
      <c r="C5" s="28">
        <v>0.15</v>
      </c>
      <c r="D5" s="24">
        <v>0</v>
      </c>
      <c r="E5" s="24">
        <v>0</v>
      </c>
      <c r="F5" s="24">
        <v>0</v>
      </c>
      <c r="G5" s="24">
        <v>0</v>
      </c>
      <c r="H5" s="27">
        <f t="shared" ref="H5:H6" si="0">AVERAGE(D5:G5)</f>
        <v>0</v>
      </c>
      <c r="I5" s="24">
        <v>0</v>
      </c>
      <c r="J5" s="24">
        <v>0</v>
      </c>
      <c r="K5" s="24">
        <v>0</v>
      </c>
      <c r="L5" s="24">
        <v>0</v>
      </c>
      <c r="M5" s="27">
        <f t="shared" ref="M5:M8" si="1">AVERAGE(I5:L5)</f>
        <v>0</v>
      </c>
      <c r="N5" s="24">
        <v>0</v>
      </c>
      <c r="O5" s="24">
        <v>0</v>
      </c>
      <c r="P5" s="24">
        <v>0</v>
      </c>
      <c r="Q5" s="24">
        <v>0</v>
      </c>
      <c r="R5" s="27">
        <f t="shared" ref="R5:R6" si="2">AVERAGE(N5:Q5)</f>
        <v>0</v>
      </c>
    </row>
    <row r="6" spans="1:18" ht="16.2" thickBot="1" x14ac:dyDescent="0.3">
      <c r="A6" s="166"/>
      <c r="B6" s="70" t="s">
        <v>119</v>
      </c>
      <c r="C6" s="28">
        <v>0.25</v>
      </c>
      <c r="D6" s="24">
        <v>0</v>
      </c>
      <c r="E6" s="24">
        <v>0</v>
      </c>
      <c r="F6" s="24">
        <v>0</v>
      </c>
      <c r="G6" s="24">
        <v>0</v>
      </c>
      <c r="H6" s="27">
        <f t="shared" si="0"/>
        <v>0</v>
      </c>
      <c r="I6" s="24">
        <v>0</v>
      </c>
      <c r="J6" s="24">
        <v>0</v>
      </c>
      <c r="K6" s="24">
        <v>0</v>
      </c>
      <c r="L6" s="24">
        <v>0</v>
      </c>
      <c r="M6" s="27">
        <f t="shared" si="1"/>
        <v>0</v>
      </c>
      <c r="N6" s="24">
        <v>0</v>
      </c>
      <c r="O6" s="24">
        <v>0</v>
      </c>
      <c r="P6" s="24">
        <v>0</v>
      </c>
      <c r="Q6" s="24">
        <v>0</v>
      </c>
      <c r="R6" s="27">
        <f t="shared" si="2"/>
        <v>0</v>
      </c>
    </row>
    <row r="7" spans="1:18" ht="31.8" thickBot="1" x14ac:dyDescent="0.3">
      <c r="A7" s="166"/>
      <c r="B7" s="70" t="s">
        <v>120</v>
      </c>
      <c r="C7" s="28">
        <v>0.15</v>
      </c>
      <c r="D7" s="24">
        <v>0</v>
      </c>
      <c r="E7" s="24">
        <v>0</v>
      </c>
      <c r="F7" s="24">
        <v>0</v>
      </c>
      <c r="G7" s="24">
        <v>0</v>
      </c>
      <c r="H7" s="27">
        <f t="shared" ref="H7" si="3">AVERAGE(D7:G7)</f>
        <v>0</v>
      </c>
      <c r="I7" s="24">
        <v>0</v>
      </c>
      <c r="J7" s="24">
        <v>0</v>
      </c>
      <c r="K7" s="24">
        <v>0</v>
      </c>
      <c r="L7" s="24">
        <v>0</v>
      </c>
      <c r="M7" s="27">
        <f t="shared" ref="M7" si="4">AVERAGE(I7:L7)</f>
        <v>0</v>
      </c>
      <c r="N7" s="24">
        <v>0</v>
      </c>
      <c r="O7" s="24">
        <v>0</v>
      </c>
      <c r="P7" s="24">
        <v>0</v>
      </c>
      <c r="Q7" s="24">
        <v>0</v>
      </c>
      <c r="R7" s="27">
        <f t="shared" ref="R7" si="5">AVERAGE(N7:Q7)</f>
        <v>0</v>
      </c>
    </row>
    <row r="8" spans="1:18" ht="31.8" thickBot="1" x14ac:dyDescent="0.3">
      <c r="A8" s="166"/>
      <c r="B8" s="70" t="s">
        <v>121</v>
      </c>
      <c r="C8" s="28">
        <v>0.15</v>
      </c>
      <c r="D8" s="24">
        <v>0</v>
      </c>
      <c r="E8" s="24">
        <v>0</v>
      </c>
      <c r="F8" s="24">
        <v>0</v>
      </c>
      <c r="G8" s="24">
        <v>0</v>
      </c>
      <c r="H8" s="27">
        <f>AVERAGE(D8:G8)</f>
        <v>0</v>
      </c>
      <c r="I8" s="24">
        <v>0</v>
      </c>
      <c r="J8" s="24">
        <v>0</v>
      </c>
      <c r="K8" s="24">
        <v>0</v>
      </c>
      <c r="L8" s="24">
        <v>0</v>
      </c>
      <c r="M8" s="27">
        <f t="shared" si="1"/>
        <v>0</v>
      </c>
      <c r="N8" s="24">
        <v>0</v>
      </c>
      <c r="O8" s="24">
        <v>0</v>
      </c>
      <c r="P8" s="24">
        <v>0</v>
      </c>
      <c r="Q8" s="24">
        <v>0</v>
      </c>
      <c r="R8" s="27">
        <f t="shared" ref="R8" si="6">AVERAGE(N8:Q8)</f>
        <v>0</v>
      </c>
    </row>
    <row r="9" spans="1:18" ht="16.2" thickBot="1" x14ac:dyDescent="0.35">
      <c r="A9" s="163" t="s">
        <v>116</v>
      </c>
      <c r="B9" s="164"/>
      <c r="C9" s="29">
        <f>SUM(C4:C8)</f>
        <v>1</v>
      </c>
      <c r="D9" s="149">
        <f>SUMPRODUCT($C$4:$C$8,H4:H8)</f>
        <v>0</v>
      </c>
      <c r="E9" s="150"/>
      <c r="F9" s="150"/>
      <c r="G9" s="150"/>
      <c r="H9" s="151"/>
      <c r="I9" s="149">
        <f>SUMPRODUCT($C$4:$C$8,M4:M8)</f>
        <v>0</v>
      </c>
      <c r="J9" s="150"/>
      <c r="K9" s="150"/>
      <c r="L9" s="150"/>
      <c r="M9" s="151"/>
      <c r="N9" s="149">
        <f>SUMPRODUCT($C$4:$C$8,R4:R8)</f>
        <v>0</v>
      </c>
      <c r="O9" s="150"/>
      <c r="P9" s="150"/>
      <c r="Q9" s="150"/>
      <c r="R9" s="151"/>
    </row>
  </sheetData>
  <mergeCells count="14">
    <mergeCell ref="B1:C1"/>
    <mergeCell ref="B2:C2"/>
    <mergeCell ref="B3:C3"/>
    <mergeCell ref="A9:B9"/>
    <mergeCell ref="D9:H9"/>
    <mergeCell ref="A4:A8"/>
    <mergeCell ref="D1:H1"/>
    <mergeCell ref="D2:H2"/>
    <mergeCell ref="N9:R9"/>
    <mergeCell ref="N1:R1"/>
    <mergeCell ref="N2:R2"/>
    <mergeCell ref="I1:M1"/>
    <mergeCell ref="I2:M2"/>
    <mergeCell ref="I9:M9"/>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0"/>
  <sheetViews>
    <sheetView rightToLeft="1" zoomScale="145" zoomScaleNormal="145" workbookViewId="0">
      <selection activeCell="E20" sqref="E20"/>
    </sheetView>
  </sheetViews>
  <sheetFormatPr defaultColWidth="9" defaultRowHeight="13.8" x14ac:dyDescent="0.25"/>
  <cols>
    <col min="1" max="1" width="9" style="9"/>
    <col min="2" max="2" width="30.8984375" style="9" bestFit="1" customWidth="1"/>
    <col min="3" max="3" width="6.69921875" style="9" customWidth="1"/>
    <col min="4" max="4" width="16.3984375" style="9" bestFit="1" customWidth="1"/>
    <col min="5" max="5" width="16.3984375" style="9" customWidth="1"/>
    <col min="6" max="6" width="14.59765625" style="9" bestFit="1" customWidth="1"/>
    <col min="7" max="7" width="14.59765625" style="9" customWidth="1"/>
    <col min="8" max="8" width="15.59765625" style="9" customWidth="1"/>
    <col min="9" max="9" width="14.59765625" style="9" customWidth="1"/>
    <col min="10" max="10" width="4.19921875" style="9" customWidth="1"/>
    <col min="11" max="11" width="24.69921875" style="9" customWidth="1"/>
    <col min="12" max="16384" width="9" style="9"/>
  </cols>
  <sheetData>
    <row r="1" spans="1:9" ht="14.4" thickBot="1" x14ac:dyDescent="0.3">
      <c r="B1" s="10"/>
      <c r="C1" s="74"/>
      <c r="D1" s="10"/>
      <c r="E1" s="10"/>
      <c r="F1" s="10"/>
      <c r="G1" s="10"/>
      <c r="I1" s="10"/>
    </row>
    <row r="2" spans="1:9" x14ac:dyDescent="0.25">
      <c r="B2" s="172" t="s">
        <v>28</v>
      </c>
      <c r="C2" s="46"/>
      <c r="D2" s="167">
        <v>1</v>
      </c>
      <c r="E2" s="168"/>
      <c r="F2" s="167">
        <v>2</v>
      </c>
      <c r="G2" s="168"/>
      <c r="H2" s="167">
        <v>3</v>
      </c>
      <c r="I2" s="168"/>
    </row>
    <row r="3" spans="1:9" ht="38.25" customHeight="1" x14ac:dyDescent="0.25">
      <c r="B3" s="173"/>
      <c r="C3" s="46" t="s">
        <v>10</v>
      </c>
      <c r="D3" s="169"/>
      <c r="E3" s="171"/>
      <c r="F3" s="169"/>
      <c r="G3" s="170"/>
      <c r="H3" s="169"/>
      <c r="I3" s="170"/>
    </row>
    <row r="4" spans="1:9" ht="24.6" thickBot="1" x14ac:dyDescent="0.3">
      <c r="B4" s="75"/>
      <c r="C4" s="75"/>
      <c r="D4" s="76" t="s">
        <v>133</v>
      </c>
      <c r="E4" s="84" t="s">
        <v>138</v>
      </c>
      <c r="F4" s="76" t="s">
        <v>133</v>
      </c>
      <c r="G4" s="84" t="s">
        <v>138</v>
      </c>
      <c r="H4" s="76" t="s">
        <v>133</v>
      </c>
      <c r="I4" s="84" t="s">
        <v>138</v>
      </c>
    </row>
    <row r="5" spans="1:9" ht="40.200000000000003" thickBot="1" x14ac:dyDescent="0.3">
      <c r="A5" s="106" t="s">
        <v>139</v>
      </c>
      <c r="B5" s="107" t="s">
        <v>127</v>
      </c>
      <c r="C5" s="108">
        <v>0.5</v>
      </c>
      <c r="D5" s="85">
        <v>0</v>
      </c>
      <c r="E5" s="86">
        <f>D5*C5</f>
        <v>0</v>
      </c>
      <c r="F5" s="87">
        <v>0</v>
      </c>
      <c r="G5" s="88">
        <f>F5*C5</f>
        <v>0</v>
      </c>
      <c r="H5" s="87">
        <v>0</v>
      </c>
      <c r="I5" s="89">
        <f>H5*C5</f>
        <v>0</v>
      </c>
    </row>
    <row r="6" spans="1:9" x14ac:dyDescent="0.25">
      <c r="A6" s="177" t="s">
        <v>140</v>
      </c>
      <c r="B6" s="77" t="s">
        <v>134</v>
      </c>
      <c r="C6" s="79">
        <v>0.02</v>
      </c>
      <c r="D6" s="85">
        <v>0</v>
      </c>
      <c r="E6" s="86">
        <f>D6*C6</f>
        <v>0</v>
      </c>
      <c r="F6" s="85">
        <v>0</v>
      </c>
      <c r="G6" s="88">
        <f t="shared" ref="G6:G16" si="0">F6*C6</f>
        <v>0</v>
      </c>
      <c r="H6" s="85">
        <v>0</v>
      </c>
      <c r="I6" s="89">
        <f t="shared" ref="I6:I16" si="1">H6*C6</f>
        <v>0</v>
      </c>
    </row>
    <row r="7" spans="1:9" x14ac:dyDescent="0.25">
      <c r="A7" s="178"/>
      <c r="B7" s="77" t="s">
        <v>135</v>
      </c>
      <c r="C7" s="79">
        <v>0.04</v>
      </c>
      <c r="D7" s="85">
        <v>0</v>
      </c>
      <c r="E7" s="86">
        <f t="shared" ref="E7:E16" si="2">D7*C7</f>
        <v>0</v>
      </c>
      <c r="F7" s="85">
        <v>0</v>
      </c>
      <c r="G7" s="88">
        <f t="shared" si="0"/>
        <v>0</v>
      </c>
      <c r="H7" s="85">
        <v>0</v>
      </c>
      <c r="I7" s="89">
        <f t="shared" si="1"/>
        <v>0</v>
      </c>
    </row>
    <row r="8" spans="1:9" x14ac:dyDescent="0.25">
      <c r="A8" s="178"/>
      <c r="B8" s="77" t="s">
        <v>136</v>
      </c>
      <c r="C8" s="79">
        <v>7.0000000000000007E-2</v>
      </c>
      <c r="D8" s="85">
        <v>0</v>
      </c>
      <c r="E8" s="86">
        <f t="shared" si="2"/>
        <v>0</v>
      </c>
      <c r="F8" s="85">
        <v>0</v>
      </c>
      <c r="G8" s="88">
        <f t="shared" si="0"/>
        <v>0</v>
      </c>
      <c r="H8" s="85">
        <v>0</v>
      </c>
      <c r="I8" s="89">
        <f t="shared" si="1"/>
        <v>0</v>
      </c>
    </row>
    <row r="9" spans="1:9" x14ac:dyDescent="0.25">
      <c r="A9" s="178"/>
      <c r="B9" s="77" t="s">
        <v>128</v>
      </c>
      <c r="C9" s="79">
        <v>0.09</v>
      </c>
      <c r="D9" s="85">
        <v>0</v>
      </c>
      <c r="E9" s="86">
        <f t="shared" si="2"/>
        <v>0</v>
      </c>
      <c r="F9" s="85">
        <v>0</v>
      </c>
      <c r="G9" s="88">
        <f t="shared" si="0"/>
        <v>0</v>
      </c>
      <c r="H9" s="85">
        <v>0</v>
      </c>
      <c r="I9" s="89">
        <f t="shared" si="1"/>
        <v>0</v>
      </c>
    </row>
    <row r="10" spans="1:9" x14ac:dyDescent="0.25">
      <c r="A10" s="178"/>
      <c r="B10" s="77" t="s">
        <v>129</v>
      </c>
      <c r="C10" s="81">
        <v>5.5E-2</v>
      </c>
      <c r="D10" s="85">
        <v>0</v>
      </c>
      <c r="E10" s="86">
        <f t="shared" si="2"/>
        <v>0</v>
      </c>
      <c r="F10" s="85">
        <v>0</v>
      </c>
      <c r="G10" s="88">
        <f t="shared" si="0"/>
        <v>0</v>
      </c>
      <c r="H10" s="85">
        <v>0</v>
      </c>
      <c r="I10" s="89">
        <f t="shared" si="1"/>
        <v>0</v>
      </c>
    </row>
    <row r="11" spans="1:9" ht="14.4" thickBot="1" x14ac:dyDescent="0.3">
      <c r="A11" s="179"/>
      <c r="B11" s="77" t="s">
        <v>130</v>
      </c>
      <c r="C11" s="79">
        <v>0.01</v>
      </c>
      <c r="D11" s="85">
        <v>0</v>
      </c>
      <c r="E11" s="86">
        <f t="shared" si="2"/>
        <v>0</v>
      </c>
      <c r="F11" s="85">
        <v>0</v>
      </c>
      <c r="G11" s="88">
        <f t="shared" si="0"/>
        <v>0</v>
      </c>
      <c r="H11" s="85">
        <v>0</v>
      </c>
      <c r="I11" s="89">
        <f t="shared" si="1"/>
        <v>0</v>
      </c>
    </row>
    <row r="12" spans="1:9" x14ac:dyDescent="0.25">
      <c r="A12" s="174" t="s">
        <v>141</v>
      </c>
      <c r="B12" s="78" t="s">
        <v>135</v>
      </c>
      <c r="C12" s="80">
        <v>0.03</v>
      </c>
      <c r="D12" s="85">
        <v>0</v>
      </c>
      <c r="E12" s="86">
        <f t="shared" si="2"/>
        <v>0</v>
      </c>
      <c r="F12" s="85">
        <v>0</v>
      </c>
      <c r="G12" s="88">
        <f t="shared" si="0"/>
        <v>0</v>
      </c>
      <c r="H12" s="85">
        <v>0</v>
      </c>
      <c r="I12" s="89">
        <f t="shared" si="1"/>
        <v>0</v>
      </c>
    </row>
    <row r="13" spans="1:9" x14ac:dyDescent="0.25">
      <c r="A13" s="175"/>
      <c r="B13" s="78" t="s">
        <v>136</v>
      </c>
      <c r="C13" s="80">
        <v>0.06</v>
      </c>
      <c r="D13" s="85">
        <v>0</v>
      </c>
      <c r="E13" s="86">
        <f t="shared" si="2"/>
        <v>0</v>
      </c>
      <c r="F13" s="85">
        <v>0</v>
      </c>
      <c r="G13" s="88">
        <f t="shared" si="0"/>
        <v>0</v>
      </c>
      <c r="H13" s="85">
        <v>0</v>
      </c>
      <c r="I13" s="89">
        <f t="shared" si="1"/>
        <v>0</v>
      </c>
    </row>
    <row r="14" spans="1:9" x14ac:dyDescent="0.25">
      <c r="A14" s="175"/>
      <c r="B14" s="78" t="s">
        <v>131</v>
      </c>
      <c r="C14" s="80">
        <v>7.0000000000000007E-2</v>
      </c>
      <c r="D14" s="85">
        <v>0</v>
      </c>
      <c r="E14" s="86">
        <f t="shared" si="2"/>
        <v>0</v>
      </c>
      <c r="F14" s="85">
        <v>0</v>
      </c>
      <c r="G14" s="88">
        <f t="shared" si="0"/>
        <v>0</v>
      </c>
      <c r="H14" s="85">
        <v>0</v>
      </c>
      <c r="I14" s="89">
        <f t="shared" si="1"/>
        <v>0</v>
      </c>
    </row>
    <row r="15" spans="1:9" x14ac:dyDescent="0.25">
      <c r="A15" s="175"/>
      <c r="B15" s="78" t="s">
        <v>129</v>
      </c>
      <c r="C15" s="82">
        <v>4.4999999999999998E-2</v>
      </c>
      <c r="D15" s="85">
        <v>0</v>
      </c>
      <c r="E15" s="86">
        <f t="shared" si="2"/>
        <v>0</v>
      </c>
      <c r="F15" s="85">
        <v>0</v>
      </c>
      <c r="G15" s="88">
        <f t="shared" si="0"/>
        <v>0</v>
      </c>
      <c r="H15" s="85">
        <v>0</v>
      </c>
      <c r="I15" s="89">
        <f t="shared" si="1"/>
        <v>0</v>
      </c>
    </row>
    <row r="16" spans="1:9" ht="14.4" thickBot="1" x14ac:dyDescent="0.3">
      <c r="A16" s="176"/>
      <c r="B16" s="78" t="s">
        <v>137</v>
      </c>
      <c r="C16" s="80">
        <v>0.01</v>
      </c>
      <c r="D16" s="85">
        <v>0</v>
      </c>
      <c r="E16" s="86">
        <f t="shared" si="2"/>
        <v>0</v>
      </c>
      <c r="F16" s="85">
        <v>0</v>
      </c>
      <c r="G16" s="88">
        <f t="shared" si="0"/>
        <v>0</v>
      </c>
      <c r="H16" s="85">
        <v>0</v>
      </c>
      <c r="I16" s="89">
        <f t="shared" si="1"/>
        <v>0</v>
      </c>
    </row>
    <row r="17" spans="2:9" x14ac:dyDescent="0.25">
      <c r="B17" s="37" t="s">
        <v>132</v>
      </c>
      <c r="C17" s="71"/>
      <c r="D17" s="11"/>
      <c r="E17" s="83">
        <f>SUMPRODUCT(E5:E16)</f>
        <v>0</v>
      </c>
      <c r="F17" s="11"/>
      <c r="G17" s="11">
        <f>SUMPRODUCT(G5:G16)</f>
        <v>0</v>
      </c>
      <c r="H17" s="11"/>
      <c r="I17" s="11">
        <f>SUMPRODUCT(I5:I16)</f>
        <v>0</v>
      </c>
    </row>
    <row r="18" spans="2:9" ht="14.4" thickBot="1" x14ac:dyDescent="0.3">
      <c r="B18" s="38" t="s">
        <v>12</v>
      </c>
      <c r="C18" s="72"/>
      <c r="D18" s="12"/>
      <c r="E18" s="12">
        <f>IFERROR(MIN($E$17:$I$17)/E17*100,0)</f>
        <v>0</v>
      </c>
      <c r="F18" s="12"/>
      <c r="G18" s="12">
        <f t="shared" ref="G18:I18" si="3">IFERROR(MIN($E$17:$I$17)/G17*100,0)</f>
        <v>0</v>
      </c>
      <c r="H18" s="12"/>
      <c r="I18" s="12">
        <f t="shared" si="3"/>
        <v>0</v>
      </c>
    </row>
    <row r="19" spans="2:9" ht="14.4" thickBot="1" x14ac:dyDescent="0.3">
      <c r="B19" s="39" t="s">
        <v>46</v>
      </c>
      <c r="C19" s="73"/>
      <c r="D19" s="13"/>
      <c r="E19" s="13">
        <f>RANK(E18,$D$18:$I$18,0)</f>
        <v>1</v>
      </c>
      <c r="F19" s="13"/>
      <c r="G19" s="13">
        <f t="shared" ref="G19" si="4">RANK(G18,$D$18:$I$18,0)</f>
        <v>1</v>
      </c>
      <c r="H19" s="13"/>
      <c r="I19" s="13">
        <f>RANK(I18,$D$18:$I$18,0)</f>
        <v>1</v>
      </c>
    </row>
    <row r="20" spans="2:9" x14ac:dyDescent="0.25">
      <c r="B20" s="10"/>
      <c r="C20" s="10"/>
      <c r="D20" s="10"/>
      <c r="E20" s="10"/>
      <c r="F20" s="10"/>
      <c r="G20" s="10"/>
      <c r="I20" s="10"/>
    </row>
    <row r="21" spans="2:9" x14ac:dyDescent="0.25">
      <c r="B21" s="10"/>
      <c r="C21" s="10"/>
      <c r="D21" s="10"/>
      <c r="E21" s="10"/>
      <c r="F21" s="10"/>
      <c r="G21" s="10"/>
      <c r="I21" s="10"/>
    </row>
    <row r="22" spans="2:9" x14ac:dyDescent="0.25">
      <c r="B22" s="10"/>
      <c r="C22" s="10"/>
      <c r="D22" s="10"/>
      <c r="E22" s="10"/>
      <c r="F22" s="10"/>
      <c r="G22" s="10"/>
      <c r="I22" s="10"/>
    </row>
    <row r="23" spans="2:9" x14ac:dyDescent="0.25">
      <c r="B23" s="10"/>
      <c r="C23" s="10"/>
      <c r="D23" s="10"/>
      <c r="E23" s="10"/>
      <c r="F23" s="10"/>
      <c r="G23" s="10"/>
      <c r="I23" s="10"/>
    </row>
    <row r="24" spans="2:9" x14ac:dyDescent="0.25">
      <c r="B24" s="10"/>
      <c r="C24" s="10"/>
      <c r="D24" s="10"/>
      <c r="E24" s="10"/>
      <c r="F24" s="10"/>
      <c r="G24" s="10"/>
      <c r="I24" s="10"/>
    </row>
    <row r="25" spans="2:9" x14ac:dyDescent="0.25">
      <c r="B25" s="10"/>
      <c r="C25" s="10"/>
      <c r="D25" s="10"/>
      <c r="E25" s="10"/>
      <c r="F25" s="10"/>
      <c r="G25" s="10"/>
      <c r="I25" s="10"/>
    </row>
    <row r="26" spans="2:9" x14ac:dyDescent="0.25">
      <c r="B26" s="10"/>
      <c r="C26" s="10"/>
      <c r="D26" s="10"/>
      <c r="E26" s="10"/>
      <c r="F26" s="10"/>
      <c r="G26" s="10"/>
      <c r="I26" s="10"/>
    </row>
    <row r="27" spans="2:9" x14ac:dyDescent="0.25">
      <c r="B27" s="10"/>
      <c r="C27" s="10"/>
      <c r="D27" s="10"/>
      <c r="E27" s="10"/>
      <c r="F27" s="10"/>
      <c r="G27" s="10"/>
      <c r="I27" s="10"/>
    </row>
    <row r="28" spans="2:9" x14ac:dyDescent="0.25">
      <c r="B28" s="10"/>
      <c r="C28" s="10"/>
      <c r="D28" s="10"/>
      <c r="E28" s="10"/>
      <c r="F28" s="10"/>
      <c r="G28" s="10"/>
      <c r="I28" s="10"/>
    </row>
    <row r="29" spans="2:9" x14ac:dyDescent="0.25">
      <c r="B29" s="10"/>
      <c r="C29" s="10"/>
      <c r="D29" s="10"/>
      <c r="E29" s="10"/>
      <c r="F29" s="10"/>
      <c r="G29" s="10"/>
      <c r="I29" s="10"/>
    </row>
    <row r="30" spans="2:9" x14ac:dyDescent="0.25">
      <c r="B30" s="10"/>
      <c r="C30" s="10"/>
      <c r="D30" s="10"/>
      <c r="E30" s="10"/>
      <c r="F30" s="10"/>
      <c r="G30" s="10"/>
      <c r="I30" s="10"/>
    </row>
  </sheetData>
  <mergeCells count="9">
    <mergeCell ref="B2:B3"/>
    <mergeCell ref="A12:A16"/>
    <mergeCell ref="A6:A11"/>
    <mergeCell ref="D2:E2"/>
    <mergeCell ref="F2:G2"/>
    <mergeCell ref="H2:I2"/>
    <mergeCell ref="F3:G3"/>
    <mergeCell ref="D3:E3"/>
    <mergeCell ref="H3:I3"/>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F9"/>
  <sheetViews>
    <sheetView rightToLeft="1" workbookViewId="0">
      <selection activeCell="E29" sqref="E29"/>
    </sheetView>
  </sheetViews>
  <sheetFormatPr defaultRowHeight="13.8" x14ac:dyDescent="0.25"/>
  <cols>
    <col min="2" max="2" width="11.09765625" bestFit="1" customWidth="1"/>
    <col min="3" max="3" width="12.296875" customWidth="1"/>
    <col min="4" max="4" width="33" customWidth="1"/>
    <col min="5" max="5" width="30.5" customWidth="1"/>
    <col min="6" max="6" width="25.69921875" customWidth="1"/>
  </cols>
  <sheetData>
    <row r="3" spans="2:6" ht="14.4" thickBot="1" x14ac:dyDescent="0.3"/>
    <row r="4" spans="2:6" ht="21.6" thickBot="1" x14ac:dyDescent="0.45">
      <c r="B4" s="90"/>
      <c r="C4" s="91"/>
      <c r="D4" s="92">
        <v>1</v>
      </c>
      <c r="E4" s="93">
        <v>2</v>
      </c>
      <c r="F4" s="93">
        <v>3</v>
      </c>
    </row>
    <row r="5" spans="2:6" ht="21" x14ac:dyDescent="0.4">
      <c r="B5" s="94" t="s">
        <v>16</v>
      </c>
      <c r="C5" s="95" t="s">
        <v>10</v>
      </c>
      <c r="D5" s="96"/>
      <c r="E5" s="96"/>
      <c r="F5" s="96"/>
    </row>
    <row r="6" spans="2:6" ht="21" x14ac:dyDescent="0.4">
      <c r="B6" s="97" t="s">
        <v>13</v>
      </c>
      <c r="C6" s="105">
        <v>0.6</v>
      </c>
      <c r="D6" s="98">
        <f>'ציון איכות'!E15*C6</f>
        <v>0</v>
      </c>
      <c r="E6" s="98">
        <f>'ציון איכות'!G15*C6</f>
        <v>0</v>
      </c>
      <c r="F6" s="98">
        <f>'ציון איכות'!I15*C6</f>
        <v>0</v>
      </c>
    </row>
    <row r="7" spans="2:6" ht="21" x14ac:dyDescent="0.4">
      <c r="B7" s="97" t="s">
        <v>14</v>
      </c>
      <c r="C7" s="105">
        <v>0.4</v>
      </c>
      <c r="D7" s="98">
        <f>'ציון מחיר '!E18*סיכום!C7</f>
        <v>0</v>
      </c>
      <c r="E7" s="98">
        <f>'ציון מחיר '!G18*C7</f>
        <v>0</v>
      </c>
      <c r="F7" s="98">
        <f>'ציון מחיר '!I18*C7</f>
        <v>0</v>
      </c>
    </row>
    <row r="8" spans="2:6" ht="21" x14ac:dyDescent="0.25">
      <c r="B8" s="99" t="s">
        <v>15</v>
      </c>
      <c r="C8" s="100"/>
      <c r="D8" s="101">
        <f>SUMPRODUCT(D6:D7)</f>
        <v>0</v>
      </c>
      <c r="E8" s="101">
        <f>SUMPRODUCT(E6:E7)</f>
        <v>0</v>
      </c>
      <c r="F8" s="101">
        <f>SUMPRODUCT(F6:F7)</f>
        <v>0</v>
      </c>
    </row>
    <row r="9" spans="2:6" ht="21.6" thickBot="1" x14ac:dyDescent="0.3">
      <c r="B9" s="102"/>
      <c r="C9" s="103"/>
      <c r="D9" s="104">
        <f>RANK(D8,$D$8:$F$8,0)</f>
        <v>1</v>
      </c>
      <c r="E9" s="104">
        <f>RANK(E8,$D$8:$F$8,0)</f>
        <v>1</v>
      </c>
      <c r="F9" s="104">
        <f>RANK(F8,$D$8:$F$8,0)</f>
        <v>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6</vt:i4>
      </vt:variant>
      <vt:variant>
        <vt:lpstr>טווחים בעלי שם</vt:lpstr>
      </vt:variant>
      <vt:variant>
        <vt:i4>14</vt:i4>
      </vt:variant>
    </vt:vector>
  </HeadingPairs>
  <TitlesOfParts>
    <vt:vector size="20" baseType="lpstr">
      <vt:lpstr>תנאי-סף</vt:lpstr>
      <vt:lpstr>ציון איכות</vt:lpstr>
      <vt:lpstr>תכנית עבודה</vt:lpstr>
      <vt:lpstr>ציוני ריאיון</vt:lpstr>
      <vt:lpstr>ציון מחיר </vt:lpstr>
      <vt:lpstr>סיכום</vt:lpstr>
      <vt:lpstr>'תנאי-סף'!_Ref173487267</vt:lpstr>
      <vt:lpstr>'תנאי-סף'!_Ref179538436</vt:lpstr>
      <vt:lpstr>'תנאי-סף'!_Ref263083897</vt:lpstr>
      <vt:lpstr>'תנאי-סף'!_Ref274737718</vt:lpstr>
      <vt:lpstr>'תנאי-סף'!_Ref296892065</vt:lpstr>
      <vt:lpstr>'תנאי-סף'!_Ref299441922</vt:lpstr>
      <vt:lpstr>'תנאי-סף'!_Ref304923103</vt:lpstr>
      <vt:lpstr>'תנאי-סף'!_Ref304980088</vt:lpstr>
      <vt:lpstr>'תנאי-סף'!_Ref316295880</vt:lpstr>
      <vt:lpstr>'תנאי-סף'!_Ref316372399</vt:lpstr>
      <vt:lpstr>'תנאי-סף'!_Ref386472705</vt:lpstr>
      <vt:lpstr>'תנאי-סף'!_Ref456249036</vt:lpstr>
      <vt:lpstr>'תנאי-סף'!_Ref55817858</vt:lpstr>
      <vt:lpstr>'תנאי-סף'!WPrint_Area_W</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Lior Mimouni</cp:lastModifiedBy>
  <dcterms:created xsi:type="dcterms:W3CDTF">2012-09-13T08:40:43Z</dcterms:created>
  <dcterms:modified xsi:type="dcterms:W3CDTF">2020-11-10T09:40:37Z</dcterms:modified>
</cp:coreProperties>
</file>